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2013" sheetId="1" r:id="rId1"/>
  </sheets>
  <definedNames>
    <definedName name="_xlnm.Print_Titles" localSheetId="0">'2013'!$8:$13</definedName>
    <definedName name="_xlnm.Print_Area" localSheetId="0">'2013'!$A$1:$N$96</definedName>
  </definedNames>
  <calcPr fullCalcOnLoad="1"/>
</workbook>
</file>

<file path=xl/sharedStrings.xml><?xml version="1.0" encoding="utf-8"?>
<sst xmlns="http://schemas.openxmlformats.org/spreadsheetml/2006/main" count="104" uniqueCount="92">
  <si>
    <t>загальний фонд</t>
  </si>
  <si>
    <t xml:space="preserve"> </t>
  </si>
  <si>
    <t xml:space="preserve">    Найменування статей </t>
  </si>
  <si>
    <t>у тому числі</t>
  </si>
  <si>
    <t>Соціальні програми і заходи державних органів у справах молоді</t>
  </si>
  <si>
    <t xml:space="preserve">Фiзична культура i спорт </t>
  </si>
  <si>
    <t>РАЗОМ ВИДАТКІВ</t>
  </si>
  <si>
    <t>Допомога на дітей одиноким матерям</t>
  </si>
  <si>
    <t xml:space="preserve">Культура та мистецтво </t>
  </si>
  <si>
    <t xml:space="preserve">      у тому числі : </t>
  </si>
  <si>
    <t>Інші видатки на соціальний захист населення</t>
  </si>
  <si>
    <t xml:space="preserve"> В И Д А Т К И</t>
  </si>
  <si>
    <t>Тимчасова державна допомога дітям</t>
  </si>
  <si>
    <t>грн.</t>
  </si>
  <si>
    <t>Субвенція з державного бюджету місцевим бюджетам на виплату державної соціальної допомоги на дітей-сиріт,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</si>
  <si>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Додаток </t>
  </si>
  <si>
    <t>ЗВІТ</t>
  </si>
  <si>
    <t>Соціальні програми і заходи державних органів з питань забезпечення рівних прав та можливостей жінок і чоловіків</t>
  </si>
  <si>
    <t>Допомога при усиновленні дитини</t>
  </si>
  <si>
    <t>РАЗОМ ЗА СПЕЦІАЛЬНИМ ФОНДОМ ДОХОДІВ</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</si>
  <si>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</si>
  <si>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спеціальний фонд</t>
  </si>
  <si>
    <t>загальний    фонд</t>
  </si>
  <si>
    <t>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</si>
  <si>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РАЗОМ ЗА ЗАГАЛЬНИМ ФОНДОМ ДОХОДІВ</t>
  </si>
  <si>
    <t>Плата за послуги, що надаються бюджетними установами</t>
  </si>
  <si>
    <t>Інші джерела власних надходжень бюджетних установ</t>
  </si>
  <si>
    <t>Органи місцевого самоврядування</t>
  </si>
  <si>
    <t>Дитячі будинки ( в т.ч. сімейного типу,прийомні сім"ї)</t>
  </si>
  <si>
    <t>Соцiальний захист та соціальне забезпечення - всього</t>
  </si>
  <si>
    <t xml:space="preserve">Допомога на догляд за дитиною віком до 3 років </t>
  </si>
  <si>
    <t>Державна соціальна допомога малозабезпеченим сім"ям</t>
  </si>
  <si>
    <t>Інші програми соціального захисту дітей</t>
  </si>
  <si>
    <t>Соціальні програми і заходи державних органів у справах сімей</t>
  </si>
  <si>
    <t>Державна соціальна допомога інвалідам з дитинства та дітям-інвалідам</t>
  </si>
  <si>
    <t>Плата за землю</t>
  </si>
  <si>
    <t>Допомога при народжені дитини</t>
  </si>
  <si>
    <t>УСЬОГО ДОХОДІВ ЗАГАЛЬНОГО ФОНДУ власних та закріплених</t>
  </si>
  <si>
    <t>ЗАГАЛЬНИЙ ФОНД                                                                                                                                                                                                                                                                              ПОДАТКОВІ НАДХОДЖЕННЯ                                                                                                          усього</t>
  </si>
  <si>
    <t xml:space="preserve">УСЬОГО ДОХОДІВ </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</si>
  <si>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</si>
  <si>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</si>
  <si>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</si>
  <si>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</si>
  <si>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</si>
  <si>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</si>
  <si>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</si>
  <si>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</si>
  <si>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</si>
  <si>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Збір за провадження торговельної діяльності із придбанням короткотермінового торгового патенту</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</si>
  <si>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</si>
  <si>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</si>
  <si>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</si>
  <si>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</si>
  <si>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</si>
  <si>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</si>
  <si>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</si>
  <si>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</si>
  <si>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</si>
  <si>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</si>
  <si>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Допомога у зв'язку з вагітністю і пологами</t>
  </si>
  <si>
    <t>ОФІЦІЙНІ ТРАНСФЕРТИ</t>
  </si>
  <si>
    <t>Дотації вирівнювання, що одержуються з районних та міських  (міст Києва і Севастополя, міст республіканського і обласного значення) бюджетів</t>
  </si>
  <si>
    <t>у тому числі бюджет розвитку</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</si>
  <si>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</si>
  <si>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</si>
  <si>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Допомога на дітей, над якими встановлено опіку чи піклування</t>
  </si>
  <si>
    <t>Територіальні центри соціального обслуговування (надання соціальних послуг)</t>
  </si>
  <si>
    <t>усього</t>
  </si>
  <si>
    <t>Місцеві податки і збори, усього</t>
  </si>
  <si>
    <t>Збір за провадження деяких видів підприємницької діяльності, разом</t>
  </si>
  <si>
    <t>Збір за місця для паркування транспортних засобів, сплачений фізичними особами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</si>
  <si>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</si>
  <si>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Збори та плата за спеціальне використання природних ресурсів</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</si>
  <si>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</si>
  <si>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</si>
  <si>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</si>
  <si>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</si>
  <si>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Збір за місця для паркування транспортних засобів</t>
  </si>
  <si>
    <r>
      <t>Частина чистого прибутку (доходу) комунальних унітарних підприємств та їх</t>
    </r>
    <r>
      <rPr>
        <sz val="7.8"/>
        <rFont val="Bookman Old Style"/>
        <family val="1"/>
      </rPr>
      <t xml:space="preserve"> </t>
    </r>
    <r>
      <rPr>
        <sz val="13"/>
        <rFont val="Bookman Old Style"/>
        <family val="1"/>
      </rPr>
      <t>об"єднань, що вилучається до бюджету</t>
    </r>
  </si>
  <si>
    <t>СПЕЦІАЛЬНИЙ ФОНД, УСЬОГО                                                                                      Власні надходження бюджетних установ, всього</t>
  </si>
  <si>
    <t>План на                                 2013 рік</t>
  </si>
  <si>
    <t>Уточнений план на               2013 рік</t>
  </si>
  <si>
    <t>про виконання районного у місті бюджету за І півріччя 2013 року</t>
  </si>
  <si>
    <t>Виконано                  за І півріччя 2013 року</t>
  </si>
  <si>
    <t>Уточнений план загального фонду                    на І півріччя 2013 року</t>
  </si>
  <si>
    <t>Інші субвенції: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</si>
  <si>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В.О. КЕРУЮЧОГО СПРАВАМИ ВИКОНКОМУ  -   ЗАСТУПНИК ГОЛОВИ РАДИ С ПИТАНЬ ДІЯЛЬНОСТІ ВИКОНАВЧОГО ОРГАНУ                                                      </t>
  </si>
  <si>
    <t>О.О. СУВОРОВ</t>
  </si>
  <si>
    <t>до рішення виконкому</t>
  </si>
  <si>
    <t xml:space="preserve">районної в місті ради </t>
  </si>
  <si>
    <t>від  17.07.2013   № 415</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</si>
</sst>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_-* #,##0.0\ &quot;грн.&quot;_-;\-* #,##0.0\ &quot;грн.&quot;_-;_-* &quot;-&quot;?\ &quot;грн.&quot;_-;_-@_-"/>
    <numFmt numFmtId="175" formatCode="#,##0.0\ &quot;грн.&quot;;\-#,##0.0\ &quot;грн.&quot;"/>
    <numFmt numFmtId="176" formatCode="#,##0.0_ ;\-#,##0.0\ "/>
    <numFmt numFmtId="177" formatCode="#,##0.0\ _г_р_н_."/>
    <numFmt numFmtId="178" formatCode="#,##0.0"/>
    <numFmt numFmtId="179" formatCode="_-* #,##0.0_р_._-;\-* #,##0.0_р_._-;_-* &quot;-&quot;?_р_._-;_-@_-"/>
    <numFmt numFmtId="180" formatCode="#,##0.0_р_.;\-#,##0.0_р_."/>
    <numFmt numFmtId="181" formatCode="#,##0.0_р_."/>
    <numFmt numFmtId="182" formatCode="[$-FC19]d\ mmmm\ yyyy\ &quot;г.&quot;"/>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0"/>
    <numFmt numFmtId="189" formatCode="0.000000"/>
    <numFmt numFmtId="190" formatCode="0.00000"/>
    <numFmt numFmtId="191" formatCode="0.0000"/>
  </numFmts>
  <fonts count="31">
    <font>
      <sz val="10"/>
      <name val="Arial Cyr"/>
      <family val="0"/>
    </font>
    <font>
      <u val="single"/>
      <sz val="7.5"/>
      <color indexed="12"/>
      <name val="Arial Cyr"/>
      <family val="0"/>
    </font>
    <font>
      <u val="single"/>
      <sz val="7.5"/>
      <color indexed="36"/>
      <name val="Arial Cyr"/>
      <family val="0"/>
    </font>
    <font>
      <sz val="13"/>
      <name val="Bookman Old Style"/>
      <family val="1"/>
    </font>
    <font>
      <sz val="8"/>
      <name val="Arial Cyr"/>
      <family val="0"/>
    </font>
    <font>
      <sz val="18"/>
      <name val="Bookman Old Style"/>
      <family val="1"/>
    </font>
    <font>
      <i/>
      <sz val="13"/>
      <name val="Bookman Old Style"/>
      <family val="1"/>
    </font>
    <font>
      <sz val="26"/>
      <name val="Bookman Old Style"/>
      <family val="1"/>
    </font>
    <font>
      <b/>
      <sz val="26"/>
      <name val="Bookman Old Style"/>
      <family val="1"/>
    </font>
    <font>
      <sz val="10"/>
      <name val="Arial"/>
      <family val="0"/>
    </font>
    <font>
      <sz val="13"/>
      <color indexed="8"/>
      <name val="Bookman Old Style"/>
      <family val="1"/>
    </font>
    <font>
      <sz val="22"/>
      <name val="Bookman Old Style"/>
      <family val="1"/>
    </font>
    <font>
      <sz val="7.8"/>
      <name val="Bookman Old Style"/>
      <family val="1"/>
    </font>
    <font>
      <sz val="14"/>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9" fillId="0" borderId="0">
      <alignment/>
      <protection/>
    </xf>
    <xf numFmtId="0" fontId="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44">
    <xf numFmtId="0" fontId="0" fillId="0" borderId="0" xfId="0" applyAlignment="1">
      <alignment/>
    </xf>
    <xf numFmtId="0" fontId="3" fillId="0" borderId="0" xfId="0" applyFont="1" applyFill="1" applyAlignment="1">
      <alignment/>
    </xf>
    <xf numFmtId="0" fontId="3" fillId="0" borderId="0" xfId="0" applyFont="1" applyFill="1" applyAlignment="1">
      <alignment horizontal="left" vertic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Border="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horizontal="center"/>
    </xf>
    <xf numFmtId="0" fontId="7" fillId="0" borderId="0" xfId="0" applyFont="1" applyFill="1" applyAlignment="1">
      <alignment vertical="center"/>
    </xf>
    <xf numFmtId="0" fontId="3" fillId="0" borderId="10" xfId="0" applyFont="1" applyFill="1" applyBorder="1" applyAlignment="1" applyProtection="1">
      <alignment horizontal="center"/>
      <protection/>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2" fontId="3" fillId="0" borderId="10"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53" applyFont="1" applyFill="1" applyBorder="1" applyAlignment="1">
      <alignment horizontal="left" vertical="center" wrapText="1"/>
      <protection/>
    </xf>
    <xf numFmtId="0" fontId="10" fillId="0" borderId="10" xfId="0" applyFont="1" applyFill="1" applyBorder="1" applyAlignment="1">
      <alignment horizontal="left" vertical="center" wrapText="1"/>
    </xf>
    <xf numFmtId="2" fontId="11" fillId="0" borderId="0" xfId="0" applyNumberFormat="1" applyFont="1" applyFill="1" applyBorder="1" applyAlignment="1">
      <alignment/>
    </xf>
    <xf numFmtId="2" fontId="11" fillId="0" borderId="0" xfId="0" applyNumberFormat="1" applyFont="1" applyFill="1" applyBorder="1" applyAlignment="1">
      <alignment horizontal="center"/>
    </xf>
    <xf numFmtId="0" fontId="11" fillId="0" borderId="0" xfId="0" applyFont="1" applyFill="1" applyAlignment="1">
      <alignment/>
    </xf>
    <xf numFmtId="172" fontId="3" fillId="0" borderId="0" xfId="0" applyNumberFormat="1" applyFont="1" applyFill="1" applyAlignment="1">
      <alignment/>
    </xf>
    <xf numFmtId="172" fontId="3" fillId="0" borderId="10" xfId="0" applyNumberFormat="1" applyFont="1" applyFill="1" applyBorder="1" applyAlignment="1">
      <alignment/>
    </xf>
    <xf numFmtId="2" fontId="13" fillId="0" borderId="0" xfId="0" applyNumberFormat="1" applyFont="1" applyFill="1" applyBorder="1" applyAlignment="1">
      <alignment horizontal="center"/>
    </xf>
    <xf numFmtId="0" fontId="3" fillId="0" borderId="11" xfId="0" applyFont="1" applyFill="1" applyBorder="1" applyAlignment="1">
      <alignment horizontal="center"/>
    </xf>
    <xf numFmtId="0" fontId="7" fillId="24" borderId="0" xfId="0" applyFont="1" applyFill="1" applyAlignment="1">
      <alignment/>
    </xf>
    <xf numFmtId="0" fontId="3" fillId="24" borderId="0" xfId="0" applyFont="1" applyFill="1" applyAlignment="1">
      <alignment/>
    </xf>
    <xf numFmtId="2" fontId="7" fillId="24" borderId="0" xfId="0" applyNumberFormat="1" applyFont="1" applyFill="1" applyBorder="1" applyAlignment="1">
      <alignment/>
    </xf>
    <xf numFmtId="0" fontId="5" fillId="24" borderId="0" xfId="0" applyFont="1" applyFill="1" applyAlignment="1">
      <alignment/>
    </xf>
    <xf numFmtId="0" fontId="7" fillId="0" borderId="0" xfId="0" applyFont="1" applyFill="1" applyAlignment="1">
      <alignment horizontal="left" vertical="center" wrapText="1"/>
    </xf>
    <xf numFmtId="0" fontId="8" fillId="0" borderId="0" xfId="0" applyFont="1" applyFill="1" applyAlignment="1">
      <alignment horizontal="center"/>
    </xf>
    <xf numFmtId="0" fontId="7"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protection/>
    </xf>
    <xf numFmtId="0" fontId="7"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6"/>
  <sheetViews>
    <sheetView tabSelected="1" view="pageBreakPreview" zoomScale="60" zoomScaleNormal="60" zoomScalePageLayoutView="0" workbookViewId="0" topLeftCell="A1">
      <pane xSplit="1" ySplit="12" topLeftCell="H13" activePane="bottomRight" state="frozen"/>
      <selection pane="topLeft" activeCell="A1" sqref="A1"/>
      <selection pane="topRight" activeCell="B1" sqref="B1"/>
      <selection pane="bottomLeft" activeCell="A13" sqref="A13"/>
      <selection pane="bottomRight" activeCell="A6" sqref="A6:N6"/>
    </sheetView>
  </sheetViews>
  <sheetFormatPr defaultColWidth="9.00390625" defaultRowHeight="12.75"/>
  <cols>
    <col min="1" max="1" width="82.125" style="1" customWidth="1"/>
    <col min="2" max="3" width="20.625" style="32" customWidth="1"/>
    <col min="4" max="4" width="19.875" style="32" customWidth="1"/>
    <col min="5" max="5" width="16.00390625" style="32" customWidth="1"/>
    <col min="6" max="6" width="20.00390625" style="1" customWidth="1"/>
    <col min="7" max="7" width="19.75390625" style="1" customWidth="1"/>
    <col min="8" max="8" width="17.125" style="1" customWidth="1"/>
    <col min="9" max="9" width="16.125" style="1" customWidth="1"/>
    <col min="10" max="10" width="22.125" style="1" customWidth="1"/>
    <col min="11" max="11" width="20.125" style="1" customWidth="1"/>
    <col min="12" max="12" width="20.25390625" style="1" customWidth="1"/>
    <col min="13" max="13" width="19.625" style="1" customWidth="1"/>
    <col min="14" max="14" width="19.375" style="1" customWidth="1"/>
    <col min="15" max="15" width="14.125" style="1" hidden="1" customWidth="1"/>
    <col min="16" max="16" width="10.25390625" style="1" customWidth="1"/>
    <col min="17" max="16384" width="9.125" style="1" customWidth="1"/>
  </cols>
  <sheetData>
    <row r="1" spans="5:15" s="3" customFormat="1" ht="31.5" customHeight="1">
      <c r="E1" s="15"/>
      <c r="I1" s="15"/>
      <c r="J1" s="15"/>
      <c r="K1" s="35" t="s">
        <v>15</v>
      </c>
      <c r="L1" s="35"/>
      <c r="M1" s="20"/>
      <c r="N1" s="15"/>
      <c r="O1" s="15"/>
    </row>
    <row r="2" spans="5:15" s="3" customFormat="1" ht="33">
      <c r="E2" s="4"/>
      <c r="I2" s="4"/>
      <c r="J2" s="4"/>
      <c r="K2" s="4" t="s">
        <v>89</v>
      </c>
      <c r="L2" s="4"/>
      <c r="M2" s="4"/>
      <c r="N2" s="4"/>
      <c r="O2" s="4"/>
    </row>
    <row r="3" spans="4:15" s="3" customFormat="1" ht="33">
      <c r="D3" s="5"/>
      <c r="E3" s="9"/>
      <c r="F3" s="5"/>
      <c r="I3" s="18"/>
      <c r="J3" s="18"/>
      <c r="K3" s="18" t="s">
        <v>90</v>
      </c>
      <c r="L3" s="4"/>
      <c r="M3" s="4"/>
      <c r="N3" s="9"/>
      <c r="O3" s="9"/>
    </row>
    <row r="4" spans="5:15" s="3" customFormat="1" ht="33">
      <c r="E4" s="17"/>
      <c r="I4" s="18"/>
      <c r="J4" s="18"/>
      <c r="K4" s="18" t="s">
        <v>91</v>
      </c>
      <c r="L4" s="9"/>
      <c r="M4" s="9"/>
      <c r="N4" s="9"/>
      <c r="O4" s="9"/>
    </row>
    <row r="5" spans="1:14" s="3" customFormat="1" ht="33">
      <c r="A5" s="36" t="s">
        <v>16</v>
      </c>
      <c r="B5" s="36"/>
      <c r="C5" s="36"/>
      <c r="D5" s="36"/>
      <c r="E5" s="36"/>
      <c r="F5" s="36"/>
      <c r="G5" s="36"/>
      <c r="H5" s="36"/>
      <c r="I5" s="36"/>
      <c r="J5" s="36"/>
      <c r="K5" s="36"/>
      <c r="L5" s="36"/>
      <c r="M5" s="36"/>
      <c r="N5" s="36"/>
    </row>
    <row r="6" spans="1:14" s="3" customFormat="1" ht="33">
      <c r="A6" s="37" t="s">
        <v>83</v>
      </c>
      <c r="B6" s="37"/>
      <c r="C6" s="37"/>
      <c r="D6" s="37"/>
      <c r="E6" s="37"/>
      <c r="F6" s="37"/>
      <c r="G6" s="37"/>
      <c r="H6" s="37"/>
      <c r="I6" s="37"/>
      <c r="J6" s="37"/>
      <c r="K6" s="37"/>
      <c r="L6" s="37"/>
      <c r="M6" s="37"/>
      <c r="N6" s="37"/>
    </row>
    <row r="7" spans="1:13" ht="16.5">
      <c r="A7" s="1" t="s">
        <v>1</v>
      </c>
      <c r="B7" s="1"/>
      <c r="C7" s="1"/>
      <c r="D7" s="1"/>
      <c r="E7" s="1"/>
      <c r="M7" s="1" t="s">
        <v>13</v>
      </c>
    </row>
    <row r="8" spans="1:15" ht="17.25" customHeight="1">
      <c r="A8" s="38" t="s">
        <v>2</v>
      </c>
      <c r="B8" s="39" t="s">
        <v>81</v>
      </c>
      <c r="C8" s="40" t="s">
        <v>3</v>
      </c>
      <c r="D8" s="40"/>
      <c r="E8" s="40"/>
      <c r="F8" s="39" t="s">
        <v>82</v>
      </c>
      <c r="G8" s="40" t="s">
        <v>3</v>
      </c>
      <c r="H8" s="40"/>
      <c r="I8" s="40"/>
      <c r="J8" s="39" t="s">
        <v>85</v>
      </c>
      <c r="K8" s="42" t="s">
        <v>84</v>
      </c>
      <c r="L8" s="43" t="s">
        <v>3</v>
      </c>
      <c r="M8" s="43"/>
      <c r="N8" s="43"/>
      <c r="O8" s="30" t="s">
        <v>3</v>
      </c>
    </row>
    <row r="9" spans="1:15" ht="16.5" customHeight="1">
      <c r="A9" s="38"/>
      <c r="B9" s="39"/>
      <c r="C9" s="39" t="s">
        <v>22</v>
      </c>
      <c r="D9" s="39" t="s">
        <v>21</v>
      </c>
      <c r="E9" s="39"/>
      <c r="F9" s="39"/>
      <c r="G9" s="39" t="s">
        <v>22</v>
      </c>
      <c r="H9" s="39" t="s">
        <v>21</v>
      </c>
      <c r="I9" s="39"/>
      <c r="J9" s="39"/>
      <c r="K9" s="42"/>
      <c r="L9" s="39" t="s">
        <v>0</v>
      </c>
      <c r="M9" s="39" t="s">
        <v>21</v>
      </c>
      <c r="N9" s="39"/>
      <c r="O9" s="39" t="s">
        <v>0</v>
      </c>
    </row>
    <row r="10" spans="1:15" ht="66" customHeight="1">
      <c r="A10" s="38"/>
      <c r="B10" s="39"/>
      <c r="C10" s="39"/>
      <c r="D10" s="39" t="s">
        <v>68</v>
      </c>
      <c r="E10" s="39" t="s">
        <v>63</v>
      </c>
      <c r="F10" s="39"/>
      <c r="G10" s="39"/>
      <c r="H10" s="39" t="s">
        <v>68</v>
      </c>
      <c r="I10" s="39" t="s">
        <v>63</v>
      </c>
      <c r="J10" s="39"/>
      <c r="K10" s="42"/>
      <c r="L10" s="39"/>
      <c r="M10" s="39" t="s">
        <v>68</v>
      </c>
      <c r="N10" s="39" t="s">
        <v>63</v>
      </c>
      <c r="O10" s="39"/>
    </row>
    <row r="11" spans="1:15" ht="16.5" customHeight="1">
      <c r="A11" s="38"/>
      <c r="B11" s="39"/>
      <c r="C11" s="39"/>
      <c r="D11" s="39"/>
      <c r="E11" s="39"/>
      <c r="F11" s="39"/>
      <c r="G11" s="39"/>
      <c r="H11" s="39"/>
      <c r="I11" s="39"/>
      <c r="J11" s="39"/>
      <c r="K11" s="42"/>
      <c r="L11" s="39"/>
      <c r="M11" s="39"/>
      <c r="N11" s="39"/>
      <c r="O11" s="39"/>
    </row>
    <row r="12" spans="1:15" ht="33.75" customHeight="1">
      <c r="A12" s="38"/>
      <c r="B12" s="39"/>
      <c r="C12" s="39"/>
      <c r="D12" s="39"/>
      <c r="E12" s="39"/>
      <c r="F12" s="39"/>
      <c r="G12" s="39"/>
      <c r="H12" s="39"/>
      <c r="I12" s="39"/>
      <c r="J12" s="39"/>
      <c r="K12" s="42"/>
      <c r="L12" s="39"/>
      <c r="M12" s="39"/>
      <c r="N12" s="39"/>
      <c r="O12" s="39"/>
    </row>
    <row r="13" spans="1:14" ht="16.5">
      <c r="A13" s="10">
        <v>1</v>
      </c>
      <c r="B13" s="10">
        <v>2</v>
      </c>
      <c r="C13" s="10">
        <v>3</v>
      </c>
      <c r="D13" s="10">
        <v>4</v>
      </c>
      <c r="E13" s="10">
        <v>5</v>
      </c>
      <c r="F13" s="10">
        <v>6</v>
      </c>
      <c r="G13" s="10">
        <v>7</v>
      </c>
      <c r="H13" s="10">
        <v>8</v>
      </c>
      <c r="I13" s="10">
        <v>9</v>
      </c>
      <c r="J13" s="10">
        <v>10</v>
      </c>
      <c r="K13" s="10">
        <v>11</v>
      </c>
      <c r="L13" s="10">
        <v>12</v>
      </c>
      <c r="M13" s="10">
        <v>13</v>
      </c>
      <c r="N13" s="10">
        <v>14</v>
      </c>
    </row>
    <row r="14" spans="1:22" ht="55.5" customHeight="1">
      <c r="A14" s="12" t="s">
        <v>38</v>
      </c>
      <c r="B14" s="11">
        <f aca="true" t="shared" si="0" ref="B14:B20">C14+D14</f>
        <v>8120910</v>
      </c>
      <c r="C14" s="11">
        <f>C15+C21</f>
        <v>8120910</v>
      </c>
      <c r="D14" s="11">
        <f>D15+D21</f>
        <v>0</v>
      </c>
      <c r="E14" s="11">
        <f>E15+E21</f>
        <v>0</v>
      </c>
      <c r="F14" s="11">
        <f aca="true" t="shared" si="1" ref="F14:F20">G14+H14</f>
        <v>8120910</v>
      </c>
      <c r="G14" s="11">
        <f>G15+G21</f>
        <v>8120910</v>
      </c>
      <c r="H14" s="11">
        <f>H15+H21</f>
        <v>0</v>
      </c>
      <c r="I14" s="11">
        <f>I15+I21</f>
        <v>0</v>
      </c>
      <c r="J14" s="11">
        <f>J15+J21</f>
        <v>3492300</v>
      </c>
      <c r="K14" s="11">
        <f aca="true" t="shared" si="2" ref="K14:K20">L14+M14</f>
        <v>3717605.4699999997</v>
      </c>
      <c r="L14" s="11">
        <f>L15+L21</f>
        <v>3717605.4699999997</v>
      </c>
      <c r="M14" s="11">
        <f>M15+M21</f>
        <v>0</v>
      </c>
      <c r="N14" s="11">
        <f>N15+N21</f>
        <v>0</v>
      </c>
      <c r="O14" s="28">
        <f>L14/J14*100</f>
        <v>106.45149242619476</v>
      </c>
      <c r="P14" s="27"/>
      <c r="Q14" s="27"/>
      <c r="R14" s="27"/>
      <c r="S14" s="27"/>
      <c r="T14" s="27"/>
      <c r="U14" s="27"/>
      <c r="V14" s="27"/>
    </row>
    <row r="15" spans="1:22" ht="33.75" customHeight="1">
      <c r="A15" s="12" t="s">
        <v>73</v>
      </c>
      <c r="B15" s="11">
        <f t="shared" si="0"/>
        <v>7519810</v>
      </c>
      <c r="C15" s="11">
        <f>C16</f>
        <v>7519810</v>
      </c>
      <c r="D15" s="11">
        <f>D16</f>
        <v>0</v>
      </c>
      <c r="E15" s="11">
        <f>E16</f>
        <v>0</v>
      </c>
      <c r="F15" s="11">
        <f t="shared" si="1"/>
        <v>7519810</v>
      </c>
      <c r="G15" s="11">
        <f>G16</f>
        <v>7519810</v>
      </c>
      <c r="H15" s="11">
        <f>H16</f>
        <v>0</v>
      </c>
      <c r="I15" s="11">
        <f>I16</f>
        <v>0</v>
      </c>
      <c r="J15" s="11">
        <f>J16</f>
        <v>3202800</v>
      </c>
      <c r="K15" s="11">
        <f t="shared" si="2"/>
        <v>3416877.42</v>
      </c>
      <c r="L15" s="11">
        <f>L16</f>
        <v>3416877.42</v>
      </c>
      <c r="M15" s="11">
        <f>M16</f>
        <v>0</v>
      </c>
      <c r="N15" s="11">
        <f>N16</f>
        <v>0</v>
      </c>
      <c r="O15" s="28">
        <f aca="true" t="shared" si="3" ref="O15:O79">L15/J15*100</f>
        <v>106.68407081303859</v>
      </c>
      <c r="P15" s="27"/>
      <c r="Q15" s="27"/>
      <c r="R15" s="27"/>
      <c r="S15" s="27"/>
      <c r="T15" s="27"/>
      <c r="U15" s="27"/>
      <c r="V15" s="27"/>
    </row>
    <row r="16" spans="1:22" ht="26.25" customHeight="1">
      <c r="A16" s="12" t="s">
        <v>35</v>
      </c>
      <c r="B16" s="11">
        <f t="shared" si="0"/>
        <v>7519810</v>
      </c>
      <c r="C16" s="11">
        <f>C17+C18+C19+C20</f>
        <v>7519810</v>
      </c>
      <c r="D16" s="11">
        <f>D17+D18+D19+D20</f>
        <v>0</v>
      </c>
      <c r="E16" s="11">
        <f>E17+E18+E19+E20</f>
        <v>0</v>
      </c>
      <c r="F16" s="11">
        <f t="shared" si="1"/>
        <v>7519810</v>
      </c>
      <c r="G16" s="11">
        <f>G17+G18+G19+G20</f>
        <v>7519810</v>
      </c>
      <c r="H16" s="11">
        <f>H17+H18+H19+H20</f>
        <v>0</v>
      </c>
      <c r="I16" s="11">
        <f>I17+I18+I19+I20</f>
        <v>0</v>
      </c>
      <c r="J16" s="11">
        <f>J17+J18+J19+J20</f>
        <v>3202800</v>
      </c>
      <c r="K16" s="11">
        <f t="shared" si="2"/>
        <v>3416877.42</v>
      </c>
      <c r="L16" s="11">
        <f>L17+L18+L19+L20</f>
        <v>3416877.42</v>
      </c>
      <c r="M16" s="11">
        <f>M17+M18+M19+M20</f>
        <v>0</v>
      </c>
      <c r="N16" s="11">
        <f>N17+N18+N19+N20</f>
        <v>0</v>
      </c>
      <c r="O16" s="28">
        <f t="shared" si="3"/>
        <v>106.68407081303859</v>
      </c>
      <c r="P16" s="27"/>
      <c r="Q16" s="27"/>
      <c r="R16" s="27"/>
      <c r="S16" s="27"/>
      <c r="T16" s="27"/>
      <c r="U16" s="27"/>
      <c r="V16" s="27"/>
    </row>
    <row r="17" spans="1:22" ht="26.25" customHeight="1">
      <c r="A17" s="12" t="s">
        <v>74</v>
      </c>
      <c r="B17" s="11">
        <f t="shared" si="0"/>
        <v>1085070</v>
      </c>
      <c r="C17" s="11">
        <v>1085070</v>
      </c>
      <c r="D17" s="11"/>
      <c r="E17" s="11"/>
      <c r="F17" s="11">
        <f t="shared" si="1"/>
        <v>1085070</v>
      </c>
      <c r="G17" s="11">
        <v>1085070</v>
      </c>
      <c r="H17" s="11"/>
      <c r="I17" s="11"/>
      <c r="J17" s="11">
        <v>464700</v>
      </c>
      <c r="K17" s="11">
        <f t="shared" si="2"/>
        <v>525634.39</v>
      </c>
      <c r="L17" s="11">
        <v>525634.39</v>
      </c>
      <c r="M17" s="11"/>
      <c r="N17" s="11"/>
      <c r="O17" s="28">
        <f t="shared" si="3"/>
        <v>113.11262965353993</v>
      </c>
      <c r="P17" s="27"/>
      <c r="Q17" s="27"/>
      <c r="R17" s="27"/>
      <c r="S17" s="27"/>
      <c r="T17" s="27"/>
      <c r="U17" s="27"/>
      <c r="V17" s="27"/>
    </row>
    <row r="18" spans="1:22" ht="25.5" customHeight="1">
      <c r="A18" s="12" t="s">
        <v>75</v>
      </c>
      <c r="B18" s="11">
        <f t="shared" si="0"/>
        <v>5299760</v>
      </c>
      <c r="C18" s="11">
        <v>5299760</v>
      </c>
      <c r="D18" s="11"/>
      <c r="E18" s="11"/>
      <c r="F18" s="11">
        <f t="shared" si="1"/>
        <v>5299760</v>
      </c>
      <c r="G18" s="11">
        <v>5299760</v>
      </c>
      <c r="H18" s="11"/>
      <c r="I18" s="11"/>
      <c r="J18" s="11">
        <v>2232000</v>
      </c>
      <c r="K18" s="11">
        <f t="shared" si="2"/>
        <v>2377090.14</v>
      </c>
      <c r="L18" s="11">
        <v>2377090.14</v>
      </c>
      <c r="M18" s="11"/>
      <c r="N18" s="11"/>
      <c r="O18" s="28">
        <f t="shared" si="3"/>
        <v>106.50045430107527</v>
      </c>
      <c r="P18" s="27"/>
      <c r="Q18" s="27"/>
      <c r="R18" s="27"/>
      <c r="S18" s="27"/>
      <c r="T18" s="27"/>
      <c r="U18" s="27"/>
      <c r="V18" s="27"/>
    </row>
    <row r="19" spans="1:22" ht="27" customHeight="1">
      <c r="A19" s="12" t="s">
        <v>76</v>
      </c>
      <c r="B19" s="11">
        <f t="shared" si="0"/>
        <v>143360</v>
      </c>
      <c r="C19" s="11">
        <v>143360</v>
      </c>
      <c r="D19" s="11"/>
      <c r="E19" s="11"/>
      <c r="F19" s="11">
        <f t="shared" si="1"/>
        <v>143360</v>
      </c>
      <c r="G19" s="11">
        <v>143360</v>
      </c>
      <c r="H19" s="11"/>
      <c r="I19" s="11"/>
      <c r="J19" s="11">
        <v>77200</v>
      </c>
      <c r="K19" s="11">
        <f t="shared" si="2"/>
        <v>75540.09</v>
      </c>
      <c r="L19" s="11">
        <v>75540.09</v>
      </c>
      <c r="M19" s="11"/>
      <c r="N19" s="11"/>
      <c r="O19" s="28">
        <f t="shared" si="3"/>
        <v>97.84985751295336</v>
      </c>
      <c r="P19" s="27"/>
      <c r="Q19" s="27"/>
      <c r="R19" s="27"/>
      <c r="S19" s="27"/>
      <c r="T19" s="27"/>
      <c r="U19" s="27"/>
      <c r="V19" s="27"/>
    </row>
    <row r="20" spans="1:22" ht="24.75" customHeight="1">
      <c r="A20" s="12" t="s">
        <v>77</v>
      </c>
      <c r="B20" s="11">
        <f t="shared" si="0"/>
        <v>991620</v>
      </c>
      <c r="C20" s="11">
        <v>991620</v>
      </c>
      <c r="D20" s="11"/>
      <c r="E20" s="11"/>
      <c r="F20" s="11">
        <f t="shared" si="1"/>
        <v>991620</v>
      </c>
      <c r="G20" s="11">
        <v>991620</v>
      </c>
      <c r="H20" s="11"/>
      <c r="I20" s="11"/>
      <c r="J20" s="11">
        <v>428900</v>
      </c>
      <c r="K20" s="11">
        <f t="shared" si="2"/>
        <v>438612.8</v>
      </c>
      <c r="L20" s="11">
        <v>438612.8</v>
      </c>
      <c r="M20" s="11"/>
      <c r="N20" s="11"/>
      <c r="O20" s="28">
        <f t="shared" si="3"/>
        <v>102.26458381907204</v>
      </c>
      <c r="P20" s="27"/>
      <c r="Q20" s="27"/>
      <c r="R20" s="27"/>
      <c r="S20" s="27"/>
      <c r="T20" s="27"/>
      <c r="U20" s="27"/>
      <c r="V20" s="27"/>
    </row>
    <row r="21" spans="1:22" ht="29.25" customHeight="1">
      <c r="A21" s="22" t="s">
        <v>69</v>
      </c>
      <c r="B21" s="11">
        <f>B22+B24</f>
        <v>601100</v>
      </c>
      <c r="C21" s="11">
        <f>C22+C24</f>
        <v>601100</v>
      </c>
      <c r="D21" s="11">
        <f>D22+D24</f>
        <v>0</v>
      </c>
      <c r="E21" s="11"/>
      <c r="F21" s="11">
        <f>F22+F24</f>
        <v>601100</v>
      </c>
      <c r="G21" s="11">
        <f>G22+G24</f>
        <v>601100</v>
      </c>
      <c r="H21" s="11">
        <f>H22+H24</f>
        <v>0</v>
      </c>
      <c r="I21" s="11"/>
      <c r="J21" s="11">
        <f>J22+J24</f>
        <v>289500</v>
      </c>
      <c r="K21" s="11">
        <f>K22+K24</f>
        <v>300728.05000000005</v>
      </c>
      <c r="L21" s="11">
        <f>L22+L24</f>
        <v>300728.05000000005</v>
      </c>
      <c r="M21" s="11"/>
      <c r="N21" s="11"/>
      <c r="O21" s="28">
        <f t="shared" si="3"/>
        <v>103.87842832469778</v>
      </c>
      <c r="P21" s="27"/>
      <c r="Q21" s="27"/>
      <c r="R21" s="27"/>
      <c r="S21" s="27"/>
      <c r="T21" s="27"/>
      <c r="U21" s="27"/>
      <c r="V21" s="27"/>
    </row>
    <row r="22" spans="1:22" ht="27.75" customHeight="1">
      <c r="A22" s="22" t="s">
        <v>78</v>
      </c>
      <c r="B22" s="11">
        <f>C22+D22</f>
        <v>41200</v>
      </c>
      <c r="C22" s="11">
        <f>C23</f>
        <v>41200</v>
      </c>
      <c r="D22" s="11">
        <f>D23</f>
        <v>0</v>
      </c>
      <c r="E22" s="11">
        <f>E23</f>
        <v>0</v>
      </c>
      <c r="F22" s="11">
        <f>G22+H22</f>
        <v>41200</v>
      </c>
      <c r="G22" s="11">
        <f>G23</f>
        <v>41200</v>
      </c>
      <c r="H22" s="11">
        <f>H23</f>
        <v>0</v>
      </c>
      <c r="I22" s="11">
        <f>I23</f>
        <v>0</v>
      </c>
      <c r="J22" s="11">
        <f>J23</f>
        <v>20100</v>
      </c>
      <c r="K22" s="11">
        <f>L22+M22</f>
        <v>20204.7</v>
      </c>
      <c r="L22" s="11">
        <f>L23</f>
        <v>20204.7</v>
      </c>
      <c r="M22" s="11">
        <f>M23</f>
        <v>0</v>
      </c>
      <c r="N22" s="11">
        <f>N23</f>
        <v>0</v>
      </c>
      <c r="O22" s="28">
        <f t="shared" si="3"/>
        <v>100.52089552238806</v>
      </c>
      <c r="P22" s="27"/>
      <c r="Q22" s="27"/>
      <c r="R22" s="27"/>
      <c r="S22" s="27"/>
      <c r="T22" s="27"/>
      <c r="U22" s="27"/>
      <c r="V22" s="27"/>
    </row>
    <row r="23" spans="1:22" ht="36" customHeight="1">
      <c r="A23" s="22" t="s">
        <v>71</v>
      </c>
      <c r="B23" s="11">
        <f>C23+D23</f>
        <v>41200</v>
      </c>
      <c r="C23" s="11">
        <v>41200</v>
      </c>
      <c r="D23" s="11"/>
      <c r="E23" s="11"/>
      <c r="F23" s="11">
        <f>G23+H23</f>
        <v>41200</v>
      </c>
      <c r="G23" s="11">
        <v>41200</v>
      </c>
      <c r="H23" s="11"/>
      <c r="I23" s="11"/>
      <c r="J23" s="11">
        <v>20100</v>
      </c>
      <c r="K23" s="11">
        <f>L23+M23</f>
        <v>20204.7</v>
      </c>
      <c r="L23" s="11">
        <v>20204.7</v>
      </c>
      <c r="M23" s="11"/>
      <c r="N23" s="11"/>
      <c r="O23" s="28">
        <f t="shared" si="3"/>
        <v>100.52089552238806</v>
      </c>
      <c r="P23" s="27"/>
      <c r="Q23" s="27"/>
      <c r="R23" s="27"/>
      <c r="S23" s="27"/>
      <c r="T23" s="27"/>
      <c r="U23" s="27"/>
      <c r="V23" s="27"/>
    </row>
    <row r="24" spans="1:22" ht="34.5" customHeight="1">
      <c r="A24" s="12" t="s">
        <v>70</v>
      </c>
      <c r="B24" s="11">
        <f>SUM(B25:B36)</f>
        <v>559900</v>
      </c>
      <c r="C24" s="11">
        <f>SUM(C25:C36)</f>
        <v>559900</v>
      </c>
      <c r="D24" s="11">
        <f>SUM(D25:D36)</f>
        <v>0</v>
      </c>
      <c r="E24" s="11"/>
      <c r="F24" s="11">
        <f>SUM(F25:F36)</f>
        <v>559900</v>
      </c>
      <c r="G24" s="11">
        <f>SUM(G25:G36)</f>
        <v>559900</v>
      </c>
      <c r="H24" s="11">
        <f>SUM(H25:H36)</f>
        <v>0</v>
      </c>
      <c r="I24" s="11"/>
      <c r="J24" s="11">
        <f>SUM(J25:J36)</f>
        <v>269400</v>
      </c>
      <c r="K24" s="11">
        <f>SUM(K25:K36)</f>
        <v>280523.35000000003</v>
      </c>
      <c r="L24" s="11">
        <f>SUM(L25:L36)</f>
        <v>280523.35000000003</v>
      </c>
      <c r="M24" s="11"/>
      <c r="N24" s="11"/>
      <c r="O24" s="28">
        <f t="shared" si="3"/>
        <v>104.12893466963624</v>
      </c>
      <c r="P24" s="27"/>
      <c r="Q24" s="27"/>
      <c r="R24" s="27"/>
      <c r="S24" s="27"/>
      <c r="T24" s="27"/>
      <c r="U24" s="27"/>
      <c r="V24" s="27"/>
    </row>
    <row r="25" spans="1:22" ht="37.5" customHeight="1">
      <c r="A25" s="12" t="s">
        <v>42</v>
      </c>
      <c r="B25" s="11">
        <f>C25+D25</f>
        <v>229500</v>
      </c>
      <c r="C25" s="11">
        <v>229500</v>
      </c>
      <c r="D25" s="11"/>
      <c r="E25" s="11"/>
      <c r="F25" s="11">
        <f>G25+H25</f>
        <v>229500</v>
      </c>
      <c r="G25" s="11">
        <v>229500</v>
      </c>
      <c r="H25" s="11"/>
      <c r="I25" s="11"/>
      <c r="J25" s="11">
        <v>109600</v>
      </c>
      <c r="K25" s="11">
        <f>L25+M25</f>
        <v>119037.97</v>
      </c>
      <c r="L25" s="11">
        <v>119037.97</v>
      </c>
      <c r="M25" s="11"/>
      <c r="N25" s="11"/>
      <c r="O25" s="28">
        <f t="shared" si="3"/>
        <v>108.61128649635037</v>
      </c>
      <c r="P25" s="27"/>
      <c r="Q25" s="27"/>
      <c r="R25" s="27"/>
      <c r="S25" s="27"/>
      <c r="T25" s="27"/>
      <c r="U25" s="27"/>
      <c r="V25" s="27"/>
    </row>
    <row r="26" spans="1:22" ht="43.5" customHeight="1">
      <c r="A26" s="12" t="s">
        <v>43</v>
      </c>
      <c r="B26" s="11">
        <f aca="true" t="shared" si="4" ref="B26:B36">C26+D26</f>
        <v>195700</v>
      </c>
      <c r="C26" s="11">
        <v>195700</v>
      </c>
      <c r="D26" s="11"/>
      <c r="E26" s="11"/>
      <c r="F26" s="11">
        <f aca="true" t="shared" si="5" ref="F26:F36">G26+H26</f>
        <v>195700</v>
      </c>
      <c r="G26" s="11">
        <v>195700</v>
      </c>
      <c r="H26" s="11"/>
      <c r="I26" s="11"/>
      <c r="J26" s="11">
        <v>95400</v>
      </c>
      <c r="K26" s="11">
        <f aca="true" t="shared" si="6" ref="K26:K36">L26+M26</f>
        <v>95726.24</v>
      </c>
      <c r="L26" s="11">
        <v>95726.24</v>
      </c>
      <c r="M26" s="11"/>
      <c r="N26" s="11"/>
      <c r="O26" s="28">
        <f t="shared" si="3"/>
        <v>100.34197064989519</v>
      </c>
      <c r="P26" s="27"/>
      <c r="Q26" s="27"/>
      <c r="R26" s="27"/>
      <c r="S26" s="27"/>
      <c r="T26" s="27"/>
      <c r="U26" s="27"/>
      <c r="V26" s="27"/>
    </row>
    <row r="27" spans="1:22" ht="39.75" customHeight="1">
      <c r="A27" s="12" t="s">
        <v>44</v>
      </c>
      <c r="B27" s="11">
        <f t="shared" si="4"/>
        <v>2300</v>
      </c>
      <c r="C27" s="11">
        <v>2300</v>
      </c>
      <c r="D27" s="11"/>
      <c r="E27" s="11"/>
      <c r="F27" s="11">
        <f t="shared" si="5"/>
        <v>2300</v>
      </c>
      <c r="G27" s="11">
        <v>2300</v>
      </c>
      <c r="H27" s="11"/>
      <c r="I27" s="11"/>
      <c r="J27" s="11">
        <v>1100</v>
      </c>
      <c r="K27" s="11">
        <f t="shared" si="6"/>
        <v>1360</v>
      </c>
      <c r="L27" s="11">
        <v>1360</v>
      </c>
      <c r="M27" s="11"/>
      <c r="N27" s="11"/>
      <c r="O27" s="28">
        <f t="shared" si="3"/>
        <v>123.63636363636363</v>
      </c>
      <c r="P27" s="27"/>
      <c r="Q27" s="27"/>
      <c r="R27" s="27"/>
      <c r="S27" s="27"/>
      <c r="T27" s="27"/>
      <c r="U27" s="27"/>
      <c r="V27" s="27"/>
    </row>
    <row r="28" spans="1:22" ht="47.25" customHeight="1">
      <c r="A28" s="12" t="s">
        <v>45</v>
      </c>
      <c r="B28" s="11">
        <f t="shared" si="4"/>
        <v>39800</v>
      </c>
      <c r="C28" s="11">
        <v>39800</v>
      </c>
      <c r="D28" s="11"/>
      <c r="E28" s="11"/>
      <c r="F28" s="11">
        <f t="shared" si="5"/>
        <v>39800</v>
      </c>
      <c r="G28" s="11">
        <v>39800</v>
      </c>
      <c r="H28" s="11"/>
      <c r="I28" s="11"/>
      <c r="J28" s="11">
        <v>19800</v>
      </c>
      <c r="K28" s="11">
        <f t="shared" si="6"/>
        <v>21086.2</v>
      </c>
      <c r="L28" s="11">
        <v>21086.2</v>
      </c>
      <c r="M28" s="11"/>
      <c r="N28" s="11"/>
      <c r="O28" s="28">
        <f t="shared" si="3"/>
        <v>106.4959595959596</v>
      </c>
      <c r="P28" s="27"/>
      <c r="Q28" s="27"/>
      <c r="R28" s="27"/>
      <c r="S28" s="27"/>
      <c r="T28" s="27"/>
      <c r="U28" s="27"/>
      <c r="V28" s="27"/>
    </row>
    <row r="29" spans="1:22" ht="34.5" customHeight="1">
      <c r="A29" s="12" t="s">
        <v>46</v>
      </c>
      <c r="B29" s="11">
        <f t="shared" si="4"/>
        <v>21600</v>
      </c>
      <c r="C29" s="11">
        <v>21600</v>
      </c>
      <c r="D29" s="11"/>
      <c r="E29" s="11"/>
      <c r="F29" s="11">
        <f t="shared" si="5"/>
        <v>21600</v>
      </c>
      <c r="G29" s="11">
        <v>21600</v>
      </c>
      <c r="H29" s="11"/>
      <c r="I29" s="11"/>
      <c r="J29" s="11">
        <v>10400</v>
      </c>
      <c r="K29" s="11">
        <f t="shared" si="6"/>
        <v>12169.74</v>
      </c>
      <c r="L29" s="11">
        <v>12169.74</v>
      </c>
      <c r="M29" s="11"/>
      <c r="N29" s="11"/>
      <c r="O29" s="28">
        <f t="shared" si="3"/>
        <v>117.01673076923076</v>
      </c>
      <c r="P29" s="27"/>
      <c r="Q29" s="27"/>
      <c r="R29" s="27"/>
      <c r="S29" s="27"/>
      <c r="T29" s="27"/>
      <c r="U29" s="27"/>
      <c r="V29" s="27"/>
    </row>
    <row r="30" spans="1:22" ht="33" customHeight="1">
      <c r="A30" s="12" t="s">
        <v>47</v>
      </c>
      <c r="B30" s="11">
        <f t="shared" si="4"/>
        <v>56500</v>
      </c>
      <c r="C30" s="11">
        <v>56500</v>
      </c>
      <c r="D30" s="11"/>
      <c r="E30" s="11"/>
      <c r="F30" s="11">
        <f t="shared" si="5"/>
        <v>56500</v>
      </c>
      <c r="G30" s="11">
        <v>56500</v>
      </c>
      <c r="H30" s="11"/>
      <c r="I30" s="11"/>
      <c r="J30" s="11">
        <v>26000</v>
      </c>
      <c r="K30" s="11">
        <f t="shared" si="6"/>
        <v>23419.2</v>
      </c>
      <c r="L30" s="11">
        <v>23419.2</v>
      </c>
      <c r="M30" s="11"/>
      <c r="N30" s="11"/>
      <c r="O30" s="28">
        <f t="shared" si="3"/>
        <v>90.07384615384616</v>
      </c>
      <c r="P30" s="27"/>
      <c r="Q30" s="27"/>
      <c r="R30" s="27"/>
      <c r="S30" s="27"/>
      <c r="T30" s="27"/>
      <c r="U30" s="27"/>
      <c r="V30" s="27"/>
    </row>
    <row r="31" spans="1:22" ht="34.5" customHeight="1">
      <c r="A31" s="12" t="s">
        <v>48</v>
      </c>
      <c r="B31" s="11">
        <f t="shared" si="4"/>
        <v>200</v>
      </c>
      <c r="C31" s="11">
        <v>200</v>
      </c>
      <c r="D31" s="11"/>
      <c r="E31" s="11"/>
      <c r="F31" s="11">
        <f t="shared" si="5"/>
        <v>200</v>
      </c>
      <c r="G31" s="11">
        <v>200</v>
      </c>
      <c r="H31" s="11"/>
      <c r="I31" s="11"/>
      <c r="J31" s="11">
        <v>200</v>
      </c>
      <c r="K31" s="11">
        <f t="shared" si="6"/>
        <v>114</v>
      </c>
      <c r="L31" s="11">
        <v>114</v>
      </c>
      <c r="M31" s="11"/>
      <c r="N31" s="11"/>
      <c r="O31" s="28">
        <f t="shared" si="3"/>
        <v>56.99999999999999</v>
      </c>
      <c r="P31" s="27"/>
      <c r="Q31" s="27"/>
      <c r="R31" s="27"/>
      <c r="S31" s="27"/>
      <c r="T31" s="27"/>
      <c r="U31" s="27"/>
      <c r="V31" s="27"/>
    </row>
    <row r="32" spans="1:22" ht="34.5" customHeight="1">
      <c r="A32" s="12" t="s">
        <v>49</v>
      </c>
      <c r="B32" s="11">
        <f t="shared" si="4"/>
        <v>200</v>
      </c>
      <c r="C32" s="11">
        <v>200</v>
      </c>
      <c r="D32" s="11"/>
      <c r="E32" s="11"/>
      <c r="F32" s="11">
        <f t="shared" si="5"/>
        <v>200</v>
      </c>
      <c r="G32" s="11">
        <v>200</v>
      </c>
      <c r="H32" s="11"/>
      <c r="I32" s="11"/>
      <c r="J32" s="11">
        <v>200</v>
      </c>
      <c r="K32" s="11">
        <f t="shared" si="6"/>
        <v>46</v>
      </c>
      <c r="L32" s="11">
        <v>46</v>
      </c>
      <c r="M32" s="11"/>
      <c r="N32" s="11"/>
      <c r="O32" s="28">
        <f t="shared" si="3"/>
        <v>23</v>
      </c>
      <c r="P32" s="27"/>
      <c r="Q32" s="27"/>
      <c r="R32" s="27"/>
      <c r="S32" s="27"/>
      <c r="T32" s="27"/>
      <c r="U32" s="27"/>
      <c r="V32" s="27"/>
    </row>
    <row r="33" spans="1:22" ht="34.5" customHeight="1" hidden="1">
      <c r="A33" s="12" t="s">
        <v>50</v>
      </c>
      <c r="B33" s="11">
        <f t="shared" si="4"/>
        <v>0</v>
      </c>
      <c r="C33" s="11"/>
      <c r="D33" s="11"/>
      <c r="E33" s="11"/>
      <c r="F33" s="11">
        <f t="shared" si="5"/>
        <v>0</v>
      </c>
      <c r="G33" s="11"/>
      <c r="H33" s="11"/>
      <c r="I33" s="11"/>
      <c r="J33" s="11"/>
      <c r="K33" s="11">
        <f t="shared" si="6"/>
        <v>0</v>
      </c>
      <c r="L33" s="11"/>
      <c r="M33" s="11"/>
      <c r="N33" s="11"/>
      <c r="O33" s="28" t="e">
        <f t="shared" si="3"/>
        <v>#DIV/0!</v>
      </c>
      <c r="P33" s="27"/>
      <c r="Q33" s="27"/>
      <c r="R33" s="27"/>
      <c r="S33" s="27"/>
      <c r="T33" s="27"/>
      <c r="U33" s="27"/>
      <c r="V33" s="27"/>
    </row>
    <row r="34" spans="1:22" ht="36.75" customHeight="1">
      <c r="A34" s="12" t="s">
        <v>51</v>
      </c>
      <c r="B34" s="11">
        <f t="shared" si="4"/>
        <v>9800</v>
      </c>
      <c r="C34" s="11">
        <v>9800</v>
      </c>
      <c r="D34" s="11"/>
      <c r="E34" s="11"/>
      <c r="F34" s="11">
        <f t="shared" si="5"/>
        <v>9800</v>
      </c>
      <c r="G34" s="11">
        <v>9800</v>
      </c>
      <c r="H34" s="11"/>
      <c r="I34" s="11"/>
      <c r="J34" s="11">
        <v>4800</v>
      </c>
      <c r="K34" s="11">
        <f t="shared" si="6"/>
        <v>5270</v>
      </c>
      <c r="L34" s="11">
        <v>5270</v>
      </c>
      <c r="M34" s="11"/>
      <c r="N34" s="11"/>
      <c r="O34" s="28">
        <f t="shared" si="3"/>
        <v>109.79166666666667</v>
      </c>
      <c r="P34" s="27"/>
      <c r="Q34" s="27"/>
      <c r="R34" s="27"/>
      <c r="S34" s="27"/>
      <c r="T34" s="27"/>
      <c r="U34" s="27"/>
      <c r="V34" s="27"/>
    </row>
    <row r="35" spans="1:22" ht="34.5" customHeight="1">
      <c r="A35" s="12" t="s">
        <v>52</v>
      </c>
      <c r="B35" s="11">
        <f t="shared" si="4"/>
        <v>4300</v>
      </c>
      <c r="C35" s="11">
        <v>4300</v>
      </c>
      <c r="D35" s="11"/>
      <c r="E35" s="11"/>
      <c r="F35" s="11">
        <f t="shared" si="5"/>
        <v>4300</v>
      </c>
      <c r="G35" s="11">
        <v>4300</v>
      </c>
      <c r="H35" s="11"/>
      <c r="I35" s="11"/>
      <c r="J35" s="11">
        <v>1900</v>
      </c>
      <c r="K35" s="11">
        <f t="shared" si="6"/>
        <v>2294</v>
      </c>
      <c r="L35" s="11">
        <v>2294</v>
      </c>
      <c r="M35" s="11"/>
      <c r="N35" s="11"/>
      <c r="O35" s="28">
        <f t="shared" si="3"/>
        <v>120.73684210526316</v>
      </c>
      <c r="P35" s="27"/>
      <c r="Q35" s="27"/>
      <c r="R35" s="27"/>
      <c r="S35" s="27"/>
      <c r="T35" s="27"/>
      <c r="U35" s="27"/>
      <c r="V35" s="27"/>
    </row>
    <row r="36" spans="1:22" ht="34.5" customHeight="1" hidden="1">
      <c r="A36" s="12" t="s">
        <v>53</v>
      </c>
      <c r="B36" s="11">
        <f t="shared" si="4"/>
        <v>0</v>
      </c>
      <c r="C36" s="11"/>
      <c r="D36" s="11"/>
      <c r="E36" s="11"/>
      <c r="F36" s="11">
        <f t="shared" si="5"/>
        <v>0</v>
      </c>
      <c r="G36" s="11"/>
      <c r="H36" s="11"/>
      <c r="I36" s="11"/>
      <c r="J36" s="11"/>
      <c r="K36" s="11">
        <f t="shared" si="6"/>
        <v>0</v>
      </c>
      <c r="L36" s="11"/>
      <c r="M36" s="11"/>
      <c r="N36" s="11"/>
      <c r="O36" s="28" t="e">
        <f t="shared" si="3"/>
        <v>#DIV/0!</v>
      </c>
      <c r="P36" s="27"/>
      <c r="Q36" s="27"/>
      <c r="R36" s="27"/>
      <c r="S36" s="27"/>
      <c r="T36" s="27"/>
      <c r="U36" s="27"/>
      <c r="V36" s="27"/>
    </row>
    <row r="37" spans="1:22" ht="24" customHeight="1">
      <c r="A37" s="22" t="s">
        <v>54</v>
      </c>
      <c r="B37" s="11">
        <f>C37+D37</f>
        <v>9000</v>
      </c>
      <c r="C37" s="11">
        <f>C38+C39</f>
        <v>9000</v>
      </c>
      <c r="D37" s="11">
        <f>D38+D39</f>
        <v>0</v>
      </c>
      <c r="E37" s="11">
        <f>E38+E39</f>
        <v>0</v>
      </c>
      <c r="F37" s="11">
        <f>G37+H37</f>
        <v>9000</v>
      </c>
      <c r="G37" s="11">
        <f>G38+G39</f>
        <v>9000</v>
      </c>
      <c r="H37" s="11">
        <f>H38+H39</f>
        <v>0</v>
      </c>
      <c r="I37" s="11">
        <f>I38+I39</f>
        <v>0</v>
      </c>
      <c r="J37" s="11">
        <f>J38+J39</f>
        <v>3600</v>
      </c>
      <c r="K37" s="11">
        <f>L37+M37</f>
        <v>6700</v>
      </c>
      <c r="L37" s="11">
        <f>L38+L39</f>
        <v>6700</v>
      </c>
      <c r="M37" s="11">
        <f>M38+M39</f>
        <v>0</v>
      </c>
      <c r="N37" s="11">
        <f>N38+N39</f>
        <v>0</v>
      </c>
      <c r="O37" s="28">
        <f t="shared" si="3"/>
        <v>186.11111111111111</v>
      </c>
      <c r="P37" s="27"/>
      <c r="Q37" s="27"/>
      <c r="R37" s="27"/>
      <c r="S37" s="27"/>
      <c r="T37" s="27"/>
      <c r="U37" s="27"/>
      <c r="V37" s="27"/>
    </row>
    <row r="38" spans="1:22" ht="54" customHeight="1" hidden="1">
      <c r="A38" s="22" t="s">
        <v>79</v>
      </c>
      <c r="B38" s="11">
        <f>C38+D38</f>
        <v>0</v>
      </c>
      <c r="C38" s="11">
        <v>0</v>
      </c>
      <c r="D38" s="11"/>
      <c r="E38" s="11"/>
      <c r="F38" s="11">
        <f>G38+H38</f>
        <v>0</v>
      </c>
      <c r="G38" s="11">
        <v>0</v>
      </c>
      <c r="H38" s="11"/>
      <c r="I38" s="11"/>
      <c r="J38" s="11">
        <v>0</v>
      </c>
      <c r="K38" s="11">
        <f>L38+M38</f>
        <v>0</v>
      </c>
      <c r="L38" s="11"/>
      <c r="M38" s="11"/>
      <c r="N38" s="11"/>
      <c r="O38" s="28" t="e">
        <f t="shared" si="3"/>
        <v>#DIV/0!</v>
      </c>
      <c r="P38" s="27"/>
      <c r="Q38" s="27"/>
      <c r="R38" s="27"/>
      <c r="S38" s="27"/>
      <c r="T38" s="27"/>
      <c r="U38" s="27"/>
      <c r="V38" s="27"/>
    </row>
    <row r="39" spans="1:22" ht="31.5" customHeight="1">
      <c r="A39" s="22" t="s">
        <v>55</v>
      </c>
      <c r="B39" s="11">
        <f>C39+D39</f>
        <v>9000</v>
      </c>
      <c r="C39" s="11">
        <v>9000</v>
      </c>
      <c r="D39" s="11"/>
      <c r="E39" s="11"/>
      <c r="F39" s="11">
        <f>G39+H39</f>
        <v>9000</v>
      </c>
      <c r="G39" s="11">
        <v>9000</v>
      </c>
      <c r="H39" s="11"/>
      <c r="I39" s="11"/>
      <c r="J39" s="11">
        <v>3600</v>
      </c>
      <c r="K39" s="11">
        <f>L39+M39</f>
        <v>6700</v>
      </c>
      <c r="L39" s="11">
        <v>6700</v>
      </c>
      <c r="M39" s="11"/>
      <c r="N39" s="11"/>
      <c r="O39" s="28">
        <f t="shared" si="3"/>
        <v>186.11111111111111</v>
      </c>
      <c r="P39" s="27"/>
      <c r="Q39" s="27"/>
      <c r="R39" s="27"/>
      <c r="S39" s="27"/>
      <c r="T39" s="27"/>
      <c r="U39" s="27"/>
      <c r="V39" s="27"/>
    </row>
    <row r="40" spans="1:22" ht="24" customHeight="1" hidden="1">
      <c r="A40" s="22" t="s">
        <v>56</v>
      </c>
      <c r="B40" s="11">
        <f>B41</f>
        <v>0</v>
      </c>
      <c r="C40" s="11">
        <f aca="true" t="shared" si="7" ref="C40:L42">C41</f>
        <v>0</v>
      </c>
      <c r="D40" s="11">
        <f t="shared" si="7"/>
        <v>0</v>
      </c>
      <c r="E40" s="11"/>
      <c r="F40" s="11">
        <f>F41</f>
        <v>0</v>
      </c>
      <c r="G40" s="11">
        <f t="shared" si="7"/>
        <v>0</v>
      </c>
      <c r="H40" s="11">
        <f t="shared" si="7"/>
        <v>0</v>
      </c>
      <c r="I40" s="11"/>
      <c r="J40" s="11">
        <f t="shared" si="7"/>
        <v>0</v>
      </c>
      <c r="K40" s="11">
        <f t="shared" si="7"/>
        <v>0</v>
      </c>
      <c r="L40" s="11">
        <f t="shared" si="7"/>
        <v>0</v>
      </c>
      <c r="M40" s="11"/>
      <c r="N40" s="11"/>
      <c r="O40" s="28" t="e">
        <f t="shared" si="3"/>
        <v>#DIV/0!</v>
      </c>
      <c r="P40" s="27"/>
      <c r="Q40" s="27"/>
      <c r="R40" s="27"/>
      <c r="S40" s="27"/>
      <c r="T40" s="27"/>
      <c r="U40" s="27"/>
      <c r="V40" s="27"/>
    </row>
    <row r="41" spans="1:22" ht="21" customHeight="1" hidden="1">
      <c r="A41" s="22" t="s">
        <v>57</v>
      </c>
      <c r="B41" s="11">
        <f>B42</f>
        <v>0</v>
      </c>
      <c r="C41" s="11">
        <f t="shared" si="7"/>
        <v>0</v>
      </c>
      <c r="D41" s="11">
        <f t="shared" si="7"/>
        <v>0</v>
      </c>
      <c r="E41" s="11"/>
      <c r="F41" s="11">
        <f>F42</f>
        <v>0</v>
      </c>
      <c r="G41" s="11">
        <f t="shared" si="7"/>
        <v>0</v>
      </c>
      <c r="H41" s="11">
        <f t="shared" si="7"/>
        <v>0</v>
      </c>
      <c r="I41" s="11"/>
      <c r="J41" s="11">
        <f t="shared" si="7"/>
        <v>0</v>
      </c>
      <c r="K41" s="11">
        <f t="shared" si="7"/>
        <v>0</v>
      </c>
      <c r="L41" s="11">
        <f t="shared" si="7"/>
        <v>0</v>
      </c>
      <c r="M41" s="11"/>
      <c r="N41" s="11"/>
      <c r="O41" s="28" t="e">
        <f t="shared" si="3"/>
        <v>#DIV/0!</v>
      </c>
      <c r="P41" s="27"/>
      <c r="Q41" s="27"/>
      <c r="R41" s="27"/>
      <c r="S41" s="27"/>
      <c r="T41" s="27"/>
      <c r="U41" s="27"/>
      <c r="V41" s="27"/>
    </row>
    <row r="42" spans="1:22" ht="102" customHeight="1" hidden="1">
      <c r="A42" s="23" t="s">
        <v>58</v>
      </c>
      <c r="B42" s="11">
        <f>B43</f>
        <v>0</v>
      </c>
      <c r="C42" s="11">
        <f t="shared" si="7"/>
        <v>0</v>
      </c>
      <c r="D42" s="11">
        <f t="shared" si="7"/>
        <v>0</v>
      </c>
      <c r="E42" s="11"/>
      <c r="F42" s="11">
        <f>F43</f>
        <v>0</v>
      </c>
      <c r="G42" s="11">
        <f t="shared" si="7"/>
        <v>0</v>
      </c>
      <c r="H42" s="11">
        <f t="shared" si="7"/>
        <v>0</v>
      </c>
      <c r="I42" s="11"/>
      <c r="J42" s="11">
        <f t="shared" si="7"/>
        <v>0</v>
      </c>
      <c r="K42" s="11">
        <f t="shared" si="7"/>
        <v>0</v>
      </c>
      <c r="L42" s="11">
        <f t="shared" si="7"/>
        <v>0</v>
      </c>
      <c r="M42" s="11"/>
      <c r="N42" s="11"/>
      <c r="O42" s="28" t="e">
        <f t="shared" si="3"/>
        <v>#DIV/0!</v>
      </c>
      <c r="P42" s="27"/>
      <c r="Q42" s="27"/>
      <c r="R42" s="27"/>
      <c r="S42" s="27"/>
      <c r="T42" s="27"/>
      <c r="U42" s="27"/>
      <c r="V42" s="27"/>
    </row>
    <row r="43" spans="1:22" ht="81.75" customHeight="1" hidden="1">
      <c r="A43" s="23" t="s">
        <v>59</v>
      </c>
      <c r="B43" s="11">
        <f>C43+D43</f>
        <v>0</v>
      </c>
      <c r="C43" s="11"/>
      <c r="D43" s="11"/>
      <c r="E43" s="11"/>
      <c r="F43" s="11">
        <f>G43+H43</f>
        <v>0</v>
      </c>
      <c r="G43" s="11"/>
      <c r="H43" s="11"/>
      <c r="I43" s="11"/>
      <c r="J43" s="11"/>
      <c r="K43" s="11">
        <f>L43+M43</f>
        <v>0</v>
      </c>
      <c r="L43" s="11"/>
      <c r="M43" s="11"/>
      <c r="N43" s="11"/>
      <c r="O43" s="28" t="e">
        <f t="shared" si="3"/>
        <v>#DIV/0!</v>
      </c>
      <c r="P43" s="27"/>
      <c r="Q43" s="27"/>
      <c r="R43" s="27"/>
      <c r="S43" s="27"/>
      <c r="T43" s="27"/>
      <c r="U43" s="27"/>
      <c r="V43" s="27"/>
    </row>
    <row r="44" spans="1:22" ht="38.25" customHeight="1">
      <c r="A44" s="14" t="s">
        <v>37</v>
      </c>
      <c r="B44" s="11">
        <f>B14+B37+B40</f>
        <v>8129910</v>
      </c>
      <c r="C44" s="11">
        <f>C14+C37+C40</f>
        <v>8129910</v>
      </c>
      <c r="D44" s="11">
        <f>D14+D37+D40</f>
        <v>0</v>
      </c>
      <c r="E44" s="11"/>
      <c r="F44" s="11">
        <f>F14+F37+F40</f>
        <v>8129910</v>
      </c>
      <c r="G44" s="11">
        <f>G14+G37+G40</f>
        <v>8129910</v>
      </c>
      <c r="H44" s="11">
        <f>H14+H37+H40</f>
        <v>0</v>
      </c>
      <c r="I44" s="11"/>
      <c r="J44" s="11">
        <f>J14+J37+J40</f>
        <v>3495900</v>
      </c>
      <c r="K44" s="11">
        <f>K14+K37+K40</f>
        <v>3724305.4699999997</v>
      </c>
      <c r="L44" s="11">
        <f>L14+L37+L40</f>
        <v>3724305.4699999997</v>
      </c>
      <c r="M44" s="11"/>
      <c r="N44" s="11"/>
      <c r="O44" s="28">
        <f t="shared" si="3"/>
        <v>106.53352412826453</v>
      </c>
      <c r="P44" s="27"/>
      <c r="Q44" s="27"/>
      <c r="R44" s="27"/>
      <c r="S44" s="27"/>
      <c r="T44" s="27"/>
      <c r="U44" s="27"/>
      <c r="V44" s="27"/>
    </row>
    <row r="45" spans="1:22" ht="22.5" customHeight="1">
      <c r="A45" s="14" t="s">
        <v>61</v>
      </c>
      <c r="B45" s="16">
        <f>B48+B49+B46+B51+B52+B47</f>
        <v>86268040</v>
      </c>
      <c r="C45" s="16">
        <f>C48+C49+C46+C51+C52+C47</f>
        <v>86268040</v>
      </c>
      <c r="D45" s="16"/>
      <c r="E45" s="16"/>
      <c r="F45" s="16">
        <f>F48+F49+F50+F46+F51+F52+F47</f>
        <v>86357680</v>
      </c>
      <c r="G45" s="16">
        <f>G48+G49+G50+G46+G51+G52+G47</f>
        <v>86357680</v>
      </c>
      <c r="H45" s="16"/>
      <c r="I45" s="16"/>
      <c r="J45" s="16">
        <f>J48+J49+J50+J46+J51+J52+J47</f>
        <v>43112316.82</v>
      </c>
      <c r="K45" s="16">
        <f>K48+K49+K50+K46+K51+K52+K47</f>
        <v>41812432.529999994</v>
      </c>
      <c r="L45" s="16">
        <f>L48+L49+L50+L46+L51+L52+L47</f>
        <v>41812432.529999994</v>
      </c>
      <c r="M45" s="16"/>
      <c r="N45" s="16"/>
      <c r="O45" s="28">
        <f t="shared" si="3"/>
        <v>96.98488880700333</v>
      </c>
      <c r="P45" s="27"/>
      <c r="Q45" s="27"/>
      <c r="R45" s="27"/>
      <c r="S45" s="27"/>
      <c r="T45" s="27"/>
      <c r="U45" s="27"/>
      <c r="V45" s="27"/>
    </row>
    <row r="46" spans="1:22" ht="57" customHeight="1">
      <c r="A46" s="22" t="s">
        <v>62</v>
      </c>
      <c r="B46" s="16">
        <f>C46</f>
        <v>7604860</v>
      </c>
      <c r="C46" s="16">
        <v>7604860</v>
      </c>
      <c r="D46" s="16"/>
      <c r="E46" s="11"/>
      <c r="F46" s="16">
        <f>G46</f>
        <v>7604860</v>
      </c>
      <c r="G46" s="16">
        <v>7604860</v>
      </c>
      <c r="H46" s="16"/>
      <c r="I46" s="11"/>
      <c r="J46" s="11">
        <v>4417000</v>
      </c>
      <c r="K46" s="11">
        <f aca="true" t="shared" si="8" ref="K46:K52">L46</f>
        <v>4250331.97</v>
      </c>
      <c r="L46" s="16">
        <v>4250331.97</v>
      </c>
      <c r="M46" s="11"/>
      <c r="N46" s="11"/>
      <c r="O46" s="28">
        <f t="shared" si="3"/>
        <v>96.22666900611274</v>
      </c>
      <c r="P46" s="27"/>
      <c r="Q46" s="27"/>
      <c r="R46" s="27"/>
      <c r="S46" s="27"/>
      <c r="T46" s="27"/>
      <c r="U46" s="27"/>
      <c r="V46" s="27"/>
    </row>
    <row r="47" spans="1:22" ht="147.75" customHeight="1" hidden="1">
      <c r="A47" s="22"/>
      <c r="B47" s="16"/>
      <c r="C47" s="16"/>
      <c r="D47" s="16"/>
      <c r="E47" s="11"/>
      <c r="F47" s="16"/>
      <c r="G47" s="16"/>
      <c r="H47" s="16"/>
      <c r="I47" s="11"/>
      <c r="J47" s="11"/>
      <c r="K47" s="11"/>
      <c r="L47" s="16"/>
      <c r="M47" s="11"/>
      <c r="N47" s="11"/>
      <c r="O47" s="28" t="e">
        <f t="shared" si="3"/>
        <v>#DIV/0!</v>
      </c>
      <c r="P47" s="27"/>
      <c r="Q47" s="27"/>
      <c r="R47" s="27"/>
      <c r="S47" s="27"/>
      <c r="T47" s="27"/>
      <c r="U47" s="27"/>
      <c r="V47" s="27"/>
    </row>
    <row r="48" spans="1:22" ht="83.25" customHeight="1">
      <c r="A48" s="14" t="s">
        <v>23</v>
      </c>
      <c r="B48" s="16">
        <f>C48</f>
        <v>78060700</v>
      </c>
      <c r="C48" s="16">
        <v>78060700</v>
      </c>
      <c r="D48" s="16"/>
      <c r="E48" s="11"/>
      <c r="F48" s="16">
        <f>G48</f>
        <v>78060700</v>
      </c>
      <c r="G48" s="16">
        <v>78060700</v>
      </c>
      <c r="H48" s="16"/>
      <c r="I48" s="11"/>
      <c r="J48" s="11">
        <v>38251030.5</v>
      </c>
      <c r="K48" s="11">
        <f t="shared" si="8"/>
        <v>37209237.79</v>
      </c>
      <c r="L48" s="11">
        <v>37209237.79</v>
      </c>
      <c r="M48" s="11"/>
      <c r="N48" s="11"/>
      <c r="O48" s="28">
        <f t="shared" si="3"/>
        <v>97.2764323042225</v>
      </c>
      <c r="P48" s="27"/>
      <c r="Q48" s="27"/>
      <c r="R48" s="27"/>
      <c r="S48" s="27"/>
      <c r="T48" s="27"/>
      <c r="U48" s="27"/>
      <c r="V48" s="27"/>
    </row>
    <row r="49" spans="1:22" ht="259.5" customHeight="1">
      <c r="A49" s="12" t="s">
        <v>72</v>
      </c>
      <c r="B49" s="16">
        <f>C49</f>
        <v>51200</v>
      </c>
      <c r="C49" s="16">
        <v>51200</v>
      </c>
      <c r="D49" s="16"/>
      <c r="E49" s="11"/>
      <c r="F49" s="16">
        <f>G49</f>
        <v>51200</v>
      </c>
      <c r="G49" s="16">
        <v>51200</v>
      </c>
      <c r="H49" s="16"/>
      <c r="I49" s="11"/>
      <c r="J49" s="11">
        <v>51200</v>
      </c>
      <c r="K49" s="11">
        <f t="shared" si="8"/>
        <v>42779.29</v>
      </c>
      <c r="L49" s="11">
        <v>42779.29</v>
      </c>
      <c r="M49" s="11"/>
      <c r="N49" s="11"/>
      <c r="O49" s="28">
        <f t="shared" si="3"/>
        <v>83.55330078125</v>
      </c>
      <c r="P49" s="27"/>
      <c r="Q49" s="27"/>
      <c r="R49" s="27"/>
      <c r="S49" s="27"/>
      <c r="T49" s="27"/>
      <c r="U49" s="27"/>
      <c r="V49" s="27"/>
    </row>
    <row r="50" spans="1:22" ht="77.25" customHeight="1">
      <c r="A50" s="12" t="s">
        <v>86</v>
      </c>
      <c r="B50" s="16"/>
      <c r="C50" s="16"/>
      <c r="D50" s="16"/>
      <c r="E50" s="11"/>
      <c r="F50" s="16">
        <f>G50</f>
        <v>89640</v>
      </c>
      <c r="G50" s="16">
        <v>89640</v>
      </c>
      <c r="H50" s="16"/>
      <c r="I50" s="11"/>
      <c r="J50" s="11">
        <v>89640</v>
      </c>
      <c r="K50" s="11">
        <f t="shared" si="8"/>
        <v>6637.16</v>
      </c>
      <c r="L50" s="11">
        <v>6637.16</v>
      </c>
      <c r="M50" s="11"/>
      <c r="N50" s="11"/>
      <c r="O50" s="28">
        <f t="shared" si="3"/>
        <v>7.404239178937974</v>
      </c>
      <c r="P50" s="27"/>
      <c r="Q50" s="27"/>
      <c r="R50" s="27"/>
      <c r="S50" s="27"/>
      <c r="T50" s="27"/>
      <c r="U50" s="27"/>
      <c r="V50" s="27"/>
    </row>
    <row r="51" spans="1:22" ht="125.25" customHeight="1">
      <c r="A51" s="14" t="s">
        <v>14</v>
      </c>
      <c r="B51" s="16">
        <f>C51</f>
        <v>551280</v>
      </c>
      <c r="C51" s="16">
        <v>551280</v>
      </c>
      <c r="D51" s="16"/>
      <c r="E51" s="11"/>
      <c r="F51" s="16">
        <f>G51</f>
        <v>551280</v>
      </c>
      <c r="G51" s="16">
        <v>551280</v>
      </c>
      <c r="H51" s="16"/>
      <c r="I51" s="11"/>
      <c r="J51" s="11">
        <v>303446.32</v>
      </c>
      <c r="K51" s="11">
        <f t="shared" si="8"/>
        <v>303446.32</v>
      </c>
      <c r="L51" s="16">
        <v>303446.32</v>
      </c>
      <c r="M51" s="11"/>
      <c r="N51" s="11"/>
      <c r="O51" s="28">
        <f t="shared" si="3"/>
        <v>100</v>
      </c>
      <c r="P51" s="27"/>
      <c r="Q51" s="27"/>
      <c r="R51" s="27"/>
      <c r="S51" s="27"/>
      <c r="T51" s="27"/>
      <c r="U51" s="27"/>
      <c r="V51" s="27"/>
    </row>
    <row r="52" spans="1:22" ht="78.75" customHeight="1" hidden="1">
      <c r="A52" s="14" t="s">
        <v>41</v>
      </c>
      <c r="B52" s="16">
        <f>C52</f>
        <v>0</v>
      </c>
      <c r="C52" s="16"/>
      <c r="D52" s="16"/>
      <c r="E52" s="11"/>
      <c r="F52" s="16">
        <f>G52</f>
        <v>0</v>
      </c>
      <c r="G52" s="16"/>
      <c r="H52" s="16"/>
      <c r="I52" s="11"/>
      <c r="J52" s="11"/>
      <c r="K52" s="11">
        <f t="shared" si="8"/>
        <v>0</v>
      </c>
      <c r="L52" s="16"/>
      <c r="M52" s="11"/>
      <c r="N52" s="11"/>
      <c r="O52" s="28" t="e">
        <f t="shared" si="3"/>
        <v>#DIV/0!</v>
      </c>
      <c r="P52" s="27"/>
      <c r="Q52" s="27"/>
      <c r="R52" s="27"/>
      <c r="S52" s="27"/>
      <c r="T52" s="27"/>
      <c r="U52" s="27"/>
      <c r="V52" s="27"/>
    </row>
    <row r="53" spans="1:22" ht="24" customHeight="1">
      <c r="A53" s="14" t="s">
        <v>24</v>
      </c>
      <c r="B53" s="11">
        <f>B44+B45</f>
        <v>94397950</v>
      </c>
      <c r="C53" s="11">
        <f aca="true" t="shared" si="9" ref="C53:M53">C44+C45</f>
        <v>94397950</v>
      </c>
      <c r="D53" s="11">
        <f t="shared" si="9"/>
        <v>0</v>
      </c>
      <c r="E53" s="11">
        <v>0</v>
      </c>
      <c r="F53" s="11">
        <f>F44+F45</f>
        <v>94487590</v>
      </c>
      <c r="G53" s="11">
        <f>G44+G45</f>
        <v>94487590</v>
      </c>
      <c r="H53" s="11">
        <f>H44+H45</f>
        <v>0</v>
      </c>
      <c r="I53" s="11">
        <v>0</v>
      </c>
      <c r="J53" s="11">
        <f>J44+J45</f>
        <v>46608216.82</v>
      </c>
      <c r="K53" s="11">
        <f t="shared" si="9"/>
        <v>45536737.99999999</v>
      </c>
      <c r="L53" s="11">
        <f t="shared" si="9"/>
        <v>45536737.99999999</v>
      </c>
      <c r="M53" s="11">
        <f t="shared" si="9"/>
        <v>0</v>
      </c>
      <c r="N53" s="11">
        <v>0</v>
      </c>
      <c r="O53" s="28">
        <f t="shared" si="3"/>
        <v>97.70109458566493</v>
      </c>
      <c r="P53" s="27"/>
      <c r="Q53" s="27"/>
      <c r="R53" s="27"/>
      <c r="S53" s="27"/>
      <c r="T53" s="27"/>
      <c r="U53" s="27"/>
      <c r="V53" s="27"/>
    </row>
    <row r="54" spans="1:22" ht="36.75" customHeight="1">
      <c r="A54" s="14" t="s">
        <v>80</v>
      </c>
      <c r="B54" s="11">
        <f>B56+B57</f>
        <v>105210</v>
      </c>
      <c r="C54" s="11">
        <f aca="true" t="shared" si="10" ref="C54:M54">C56+C57</f>
        <v>0</v>
      </c>
      <c r="D54" s="11">
        <f t="shared" si="10"/>
        <v>105210</v>
      </c>
      <c r="E54" s="11"/>
      <c r="F54" s="11">
        <f t="shared" si="10"/>
        <v>105210</v>
      </c>
      <c r="G54" s="11">
        <f t="shared" si="10"/>
        <v>0</v>
      </c>
      <c r="H54" s="11">
        <f t="shared" si="10"/>
        <v>105210</v>
      </c>
      <c r="I54" s="11"/>
      <c r="J54" s="11">
        <f>J56+J57</f>
        <v>0</v>
      </c>
      <c r="K54" s="11">
        <f t="shared" si="10"/>
        <v>70406.47</v>
      </c>
      <c r="L54" s="11">
        <f t="shared" si="10"/>
        <v>0</v>
      </c>
      <c r="M54" s="11">
        <f t="shared" si="10"/>
        <v>70406.47</v>
      </c>
      <c r="N54" s="11"/>
      <c r="O54" s="28" t="e">
        <f t="shared" si="3"/>
        <v>#DIV/0!</v>
      </c>
      <c r="P54" s="27"/>
      <c r="Q54" s="27"/>
      <c r="R54" s="27"/>
      <c r="S54" s="27"/>
      <c r="T54" s="27"/>
      <c r="U54" s="27"/>
      <c r="V54" s="27"/>
    </row>
    <row r="55" spans="1:22" ht="16.5">
      <c r="A55" s="14" t="s">
        <v>9</v>
      </c>
      <c r="B55" s="11"/>
      <c r="C55" s="11"/>
      <c r="D55" s="11"/>
      <c r="E55" s="11"/>
      <c r="F55" s="11"/>
      <c r="G55" s="11"/>
      <c r="H55" s="11"/>
      <c r="I55" s="11"/>
      <c r="J55" s="11"/>
      <c r="K55" s="11"/>
      <c r="L55" s="11"/>
      <c r="M55" s="11"/>
      <c r="N55" s="11"/>
      <c r="O55" s="28" t="e">
        <f t="shared" si="3"/>
        <v>#DIV/0!</v>
      </c>
      <c r="P55" s="27"/>
      <c r="Q55" s="27"/>
      <c r="R55" s="27"/>
      <c r="S55" s="27"/>
      <c r="T55" s="27"/>
      <c r="U55" s="27"/>
      <c r="V55" s="27"/>
    </row>
    <row r="56" spans="1:22" ht="35.25" customHeight="1">
      <c r="A56" s="14" t="s">
        <v>25</v>
      </c>
      <c r="B56" s="11">
        <f>D56</f>
        <v>105210</v>
      </c>
      <c r="C56" s="11"/>
      <c r="D56" s="11">
        <v>105210</v>
      </c>
      <c r="E56" s="11"/>
      <c r="F56" s="11">
        <f>H56</f>
        <v>105210</v>
      </c>
      <c r="G56" s="11"/>
      <c r="H56" s="11">
        <v>105210</v>
      </c>
      <c r="I56" s="11"/>
      <c r="J56" s="11"/>
      <c r="K56" s="11">
        <f>M56</f>
        <v>64408.47</v>
      </c>
      <c r="L56" s="11"/>
      <c r="M56" s="11">
        <v>64408.47</v>
      </c>
      <c r="N56" s="11"/>
      <c r="O56" s="28" t="e">
        <f t="shared" si="3"/>
        <v>#DIV/0!</v>
      </c>
      <c r="P56" s="27"/>
      <c r="Q56" s="27"/>
      <c r="R56" s="27"/>
      <c r="S56" s="27"/>
      <c r="T56" s="27"/>
      <c r="U56" s="27"/>
      <c r="V56" s="27"/>
    </row>
    <row r="57" spans="1:22" ht="28.5" customHeight="1">
      <c r="A57" s="14" t="s">
        <v>26</v>
      </c>
      <c r="B57" s="11">
        <f>D57</f>
        <v>0</v>
      </c>
      <c r="C57" s="11"/>
      <c r="D57" s="11"/>
      <c r="E57" s="11"/>
      <c r="F57" s="11">
        <f>H57</f>
        <v>0</v>
      </c>
      <c r="G57" s="11"/>
      <c r="H57" s="11"/>
      <c r="I57" s="11"/>
      <c r="J57" s="11"/>
      <c r="K57" s="11">
        <f>M57</f>
        <v>5998</v>
      </c>
      <c r="L57" s="11"/>
      <c r="M57" s="11">
        <v>5998</v>
      </c>
      <c r="N57" s="11"/>
      <c r="O57" s="28" t="e">
        <f t="shared" si="3"/>
        <v>#DIV/0!</v>
      </c>
      <c r="P57" s="27"/>
      <c r="Q57" s="27"/>
      <c r="R57" s="27"/>
      <c r="S57" s="27"/>
      <c r="T57" s="27"/>
      <c r="U57" s="27"/>
      <c r="V57" s="27"/>
    </row>
    <row r="58" spans="1:22" ht="27" customHeight="1">
      <c r="A58" s="14" t="s">
        <v>19</v>
      </c>
      <c r="B58" s="11">
        <f>B54</f>
        <v>105210</v>
      </c>
      <c r="C58" s="11">
        <f>C54</f>
        <v>0</v>
      </c>
      <c r="D58" s="11">
        <f>D54</f>
        <v>105210</v>
      </c>
      <c r="E58" s="11"/>
      <c r="F58" s="11">
        <f>F54</f>
        <v>105210</v>
      </c>
      <c r="G58" s="11">
        <f>G54</f>
        <v>0</v>
      </c>
      <c r="H58" s="11">
        <f>H54</f>
        <v>105210</v>
      </c>
      <c r="I58" s="11"/>
      <c r="J58" s="11">
        <f>J54</f>
        <v>0</v>
      </c>
      <c r="K58" s="11">
        <f>K54</f>
        <v>70406.47</v>
      </c>
      <c r="L58" s="11">
        <f>L54</f>
        <v>0</v>
      </c>
      <c r="M58" s="11">
        <f>M54</f>
        <v>70406.47</v>
      </c>
      <c r="N58" s="11"/>
      <c r="O58" s="28" t="e">
        <f t="shared" si="3"/>
        <v>#DIV/0!</v>
      </c>
      <c r="P58" s="27"/>
      <c r="Q58" s="27"/>
      <c r="R58" s="27"/>
      <c r="S58" s="27"/>
      <c r="T58" s="27"/>
      <c r="U58" s="27"/>
      <c r="V58" s="27"/>
    </row>
    <row r="59" spans="1:22" ht="27.75" customHeight="1">
      <c r="A59" s="12" t="s">
        <v>39</v>
      </c>
      <c r="B59" s="11">
        <f>B53+B58</f>
        <v>94503160</v>
      </c>
      <c r="C59" s="11">
        <f>C53+C58</f>
        <v>94397950</v>
      </c>
      <c r="D59" s="11">
        <f>D53+D58</f>
        <v>105210</v>
      </c>
      <c r="E59" s="11">
        <v>0</v>
      </c>
      <c r="F59" s="11">
        <f>F53+F58</f>
        <v>94592800</v>
      </c>
      <c r="G59" s="11">
        <f>G53+G58</f>
        <v>94487590</v>
      </c>
      <c r="H59" s="11">
        <f>H53+H58</f>
        <v>105210</v>
      </c>
      <c r="I59" s="11">
        <v>0</v>
      </c>
      <c r="J59" s="11">
        <f>J53+J58</f>
        <v>46608216.82</v>
      </c>
      <c r="K59" s="11">
        <f>K53+K58</f>
        <v>45607144.46999999</v>
      </c>
      <c r="L59" s="11">
        <f>L53+L58</f>
        <v>45536737.99999999</v>
      </c>
      <c r="M59" s="11">
        <f>M53+M58</f>
        <v>70406.47</v>
      </c>
      <c r="N59" s="11">
        <v>0</v>
      </c>
      <c r="O59" s="28">
        <f t="shared" si="3"/>
        <v>97.70109458566493</v>
      </c>
      <c r="P59" s="27"/>
      <c r="Q59" s="27"/>
      <c r="R59" s="27"/>
      <c r="S59" s="27"/>
      <c r="T59" s="27"/>
      <c r="U59" s="27"/>
      <c r="V59" s="27"/>
    </row>
    <row r="60" spans="1:22" ht="27.75" customHeight="1">
      <c r="A60" s="12" t="s">
        <v>11</v>
      </c>
      <c r="B60" s="11"/>
      <c r="C60" s="11"/>
      <c r="D60" s="11"/>
      <c r="E60" s="11"/>
      <c r="F60" s="11"/>
      <c r="G60" s="11"/>
      <c r="H60" s="11"/>
      <c r="I60" s="11"/>
      <c r="J60" s="11"/>
      <c r="K60" s="11"/>
      <c r="L60" s="11"/>
      <c r="M60" s="11"/>
      <c r="N60" s="11"/>
      <c r="O60" s="28" t="e">
        <f t="shared" si="3"/>
        <v>#DIV/0!</v>
      </c>
      <c r="P60" s="27"/>
      <c r="Q60" s="27"/>
      <c r="R60" s="27"/>
      <c r="S60" s="27"/>
      <c r="T60" s="27"/>
      <c r="U60" s="27"/>
      <c r="V60" s="27"/>
    </row>
    <row r="61" spans="1:22" ht="24.75" customHeight="1">
      <c r="A61" s="12" t="s">
        <v>27</v>
      </c>
      <c r="B61" s="11">
        <f>C61+D61</f>
        <v>9584500</v>
      </c>
      <c r="C61" s="11">
        <v>9382500</v>
      </c>
      <c r="D61" s="11">
        <f>200000+2000</f>
        <v>202000</v>
      </c>
      <c r="E61" s="11">
        <v>200000</v>
      </c>
      <c r="F61" s="11">
        <f>G61+H61</f>
        <v>9822996</v>
      </c>
      <c r="G61" s="11">
        <v>9618496</v>
      </c>
      <c r="H61" s="11">
        <f>202500+2000</f>
        <v>204500</v>
      </c>
      <c r="I61" s="11">
        <v>202500</v>
      </c>
      <c r="J61" s="11">
        <v>5295428</v>
      </c>
      <c r="K61" s="11">
        <f>L61+M61</f>
        <v>4843254.33</v>
      </c>
      <c r="L61" s="11">
        <v>4746952.17</v>
      </c>
      <c r="M61" s="11">
        <v>96302.16</v>
      </c>
      <c r="N61" s="11">
        <v>94155.9</v>
      </c>
      <c r="O61" s="28">
        <f t="shared" si="3"/>
        <v>89.64246459398561</v>
      </c>
      <c r="P61" s="27"/>
      <c r="Q61" s="27"/>
      <c r="R61" s="27"/>
      <c r="S61" s="27"/>
      <c r="T61" s="27"/>
      <c r="U61" s="27"/>
      <c r="V61" s="27"/>
    </row>
    <row r="62" spans="1:22" s="2" customFormat="1" ht="23.25" customHeight="1">
      <c r="A62" s="19" t="s">
        <v>28</v>
      </c>
      <c r="B62" s="11">
        <f>C62+D62</f>
        <v>551280</v>
      </c>
      <c r="C62" s="11">
        <v>551280</v>
      </c>
      <c r="D62" s="11"/>
      <c r="E62" s="11"/>
      <c r="F62" s="11">
        <f aca="true" t="shared" si="11" ref="F62:F86">G62+H62</f>
        <v>551280</v>
      </c>
      <c r="G62" s="11">
        <v>551280</v>
      </c>
      <c r="H62" s="11"/>
      <c r="I62" s="11"/>
      <c r="J62" s="11">
        <v>303446.32</v>
      </c>
      <c r="K62" s="11">
        <f aca="true" t="shared" si="12" ref="K62:K86">L62+M62</f>
        <v>303446.32</v>
      </c>
      <c r="L62" s="11">
        <v>303446.32</v>
      </c>
      <c r="M62" s="11"/>
      <c r="N62" s="11"/>
      <c r="O62" s="28">
        <f t="shared" si="3"/>
        <v>100</v>
      </c>
      <c r="P62" s="27"/>
      <c r="Q62" s="27"/>
      <c r="R62" s="27"/>
      <c r="S62" s="27"/>
      <c r="T62" s="27"/>
      <c r="U62" s="27"/>
      <c r="V62" s="27"/>
    </row>
    <row r="63" spans="1:22" ht="23.25" customHeight="1">
      <c r="A63" s="12" t="s">
        <v>29</v>
      </c>
      <c r="B63" s="11">
        <f aca="true" t="shared" si="13" ref="B63:N63">B65+B66+B67+B68+B69+B70+B71+B72+B73+B74+B75+B76+B77+B78+B79++B80+B81</f>
        <v>83000500</v>
      </c>
      <c r="C63" s="11">
        <f t="shared" si="13"/>
        <v>82847300</v>
      </c>
      <c r="D63" s="11">
        <f t="shared" si="13"/>
        <v>153200</v>
      </c>
      <c r="E63" s="11">
        <f t="shared" si="13"/>
        <v>51200</v>
      </c>
      <c r="F63" s="11">
        <f t="shared" si="13"/>
        <v>83142582</v>
      </c>
      <c r="G63" s="11">
        <f t="shared" si="13"/>
        <v>82882835</v>
      </c>
      <c r="H63" s="11">
        <f t="shared" si="13"/>
        <v>259747</v>
      </c>
      <c r="I63" s="11">
        <f t="shared" si="13"/>
        <v>157747</v>
      </c>
      <c r="J63" s="11">
        <f>J65+J66+J67+J68+J69+J70+J71+J72+J73+J74+J75+J76+J77+J78+J79++J80+J81</f>
        <v>40694549.5</v>
      </c>
      <c r="K63" s="11">
        <f t="shared" si="13"/>
        <v>39529204.50000001</v>
      </c>
      <c r="L63" s="11">
        <f t="shared" si="13"/>
        <v>39453580.620000005</v>
      </c>
      <c r="M63" s="11">
        <f t="shared" si="13"/>
        <v>75623.88</v>
      </c>
      <c r="N63" s="11">
        <f t="shared" si="13"/>
        <v>12697.39</v>
      </c>
      <c r="O63" s="28">
        <f t="shared" si="3"/>
        <v>96.95052803078703</v>
      </c>
      <c r="P63" s="27"/>
      <c r="Q63" s="27"/>
      <c r="R63" s="27"/>
      <c r="S63" s="27"/>
      <c r="T63" s="27"/>
      <c r="U63" s="27"/>
      <c r="V63" s="27"/>
    </row>
    <row r="64" spans="1:22" ht="21" customHeight="1">
      <c r="A64" s="19" t="s">
        <v>3</v>
      </c>
      <c r="B64" s="11"/>
      <c r="C64" s="11"/>
      <c r="D64" s="11"/>
      <c r="E64" s="11"/>
      <c r="F64" s="11"/>
      <c r="G64" s="11"/>
      <c r="H64" s="11"/>
      <c r="I64" s="11"/>
      <c r="J64" s="11"/>
      <c r="K64" s="11"/>
      <c r="L64" s="11"/>
      <c r="M64" s="11"/>
      <c r="N64" s="11"/>
      <c r="O64" s="28" t="e">
        <f t="shared" si="3"/>
        <v>#DIV/0!</v>
      </c>
      <c r="P64" s="27"/>
      <c r="Q64" s="27"/>
      <c r="R64" s="27"/>
      <c r="S64" s="27"/>
      <c r="T64" s="27"/>
      <c r="U64" s="27"/>
      <c r="V64" s="27"/>
    </row>
    <row r="65" spans="1:22" ht="189.75" customHeight="1">
      <c r="A65" s="21" t="s">
        <v>65</v>
      </c>
      <c r="B65" s="11">
        <f aca="true" t="shared" si="14" ref="B65:B86">C65+D65</f>
        <v>51200</v>
      </c>
      <c r="C65" s="11"/>
      <c r="D65" s="11">
        <v>51200</v>
      </c>
      <c r="E65" s="11">
        <v>51200</v>
      </c>
      <c r="F65" s="11">
        <f t="shared" si="11"/>
        <v>51200</v>
      </c>
      <c r="G65" s="11"/>
      <c r="H65" s="11">
        <v>51200</v>
      </c>
      <c r="I65" s="11">
        <v>51200</v>
      </c>
      <c r="J65" s="11"/>
      <c r="K65" s="11">
        <f t="shared" si="12"/>
        <v>12697.39</v>
      </c>
      <c r="L65" s="11"/>
      <c r="M65" s="11">
        <v>12697.39</v>
      </c>
      <c r="N65" s="11">
        <v>12697.39</v>
      </c>
      <c r="O65" s="28" t="e">
        <f t="shared" si="3"/>
        <v>#DIV/0!</v>
      </c>
      <c r="P65" s="27"/>
      <c r="Q65" s="27"/>
      <c r="R65" s="27"/>
      <c r="S65" s="27"/>
      <c r="T65" s="27"/>
      <c r="U65" s="27"/>
      <c r="V65" s="27"/>
    </row>
    <row r="66" spans="1:22" ht="29.25" customHeight="1">
      <c r="A66" s="12" t="s">
        <v>60</v>
      </c>
      <c r="B66" s="11">
        <f t="shared" si="14"/>
        <v>982420</v>
      </c>
      <c r="C66" s="11">
        <v>982420</v>
      </c>
      <c r="D66" s="11"/>
      <c r="E66" s="11"/>
      <c r="F66" s="11">
        <f t="shared" si="11"/>
        <v>982420</v>
      </c>
      <c r="G66" s="11">
        <v>982420</v>
      </c>
      <c r="H66" s="11"/>
      <c r="I66" s="11"/>
      <c r="J66" s="11">
        <v>476991.37</v>
      </c>
      <c r="K66" s="11">
        <f t="shared" si="12"/>
        <v>379851.66</v>
      </c>
      <c r="L66" s="11">
        <v>379851.66</v>
      </c>
      <c r="M66" s="11"/>
      <c r="N66" s="11"/>
      <c r="O66" s="28">
        <f t="shared" si="3"/>
        <v>79.6349124723158</v>
      </c>
      <c r="P66" s="27"/>
      <c r="Q66" s="27"/>
      <c r="R66" s="27"/>
      <c r="S66" s="27"/>
      <c r="T66" s="27"/>
      <c r="U66" s="27"/>
      <c r="V66" s="27"/>
    </row>
    <row r="67" spans="1:22" ht="32.25" customHeight="1">
      <c r="A67" s="12" t="s">
        <v>30</v>
      </c>
      <c r="B67" s="11">
        <f t="shared" si="14"/>
        <v>8982031</v>
      </c>
      <c r="C67" s="11">
        <v>8982031</v>
      </c>
      <c r="D67" s="11"/>
      <c r="E67" s="11"/>
      <c r="F67" s="11">
        <f t="shared" si="11"/>
        <v>8982031</v>
      </c>
      <c r="G67" s="11">
        <v>8982031</v>
      </c>
      <c r="H67" s="11"/>
      <c r="I67" s="11"/>
      <c r="J67" s="11">
        <v>4403032.33</v>
      </c>
      <c r="K67" s="11">
        <f t="shared" si="12"/>
        <v>4271364.82</v>
      </c>
      <c r="L67" s="11">
        <v>4271364.82</v>
      </c>
      <c r="M67" s="11"/>
      <c r="N67" s="11"/>
      <c r="O67" s="28">
        <f t="shared" si="3"/>
        <v>97.00961746061039</v>
      </c>
      <c r="P67" s="27"/>
      <c r="Q67" s="27"/>
      <c r="R67" s="27"/>
      <c r="S67" s="27"/>
      <c r="T67" s="27"/>
      <c r="U67" s="27"/>
      <c r="V67" s="27"/>
    </row>
    <row r="68" spans="1:22" ht="26.25" customHeight="1">
      <c r="A68" s="12" t="s">
        <v>36</v>
      </c>
      <c r="B68" s="11">
        <f t="shared" si="14"/>
        <v>42998901</v>
      </c>
      <c r="C68" s="11">
        <v>42998901</v>
      </c>
      <c r="D68" s="11"/>
      <c r="E68" s="11"/>
      <c r="F68" s="11">
        <f t="shared" si="11"/>
        <v>42998901</v>
      </c>
      <c r="G68" s="11">
        <v>42998901</v>
      </c>
      <c r="H68" s="11"/>
      <c r="I68" s="11"/>
      <c r="J68" s="11">
        <v>20355581.91</v>
      </c>
      <c r="K68" s="11">
        <f t="shared" si="12"/>
        <v>19611972.53</v>
      </c>
      <c r="L68" s="11">
        <v>19611972.53</v>
      </c>
      <c r="M68" s="11"/>
      <c r="N68" s="11"/>
      <c r="O68" s="28">
        <f t="shared" si="3"/>
        <v>96.34690188034031</v>
      </c>
      <c r="P68" s="27"/>
      <c r="Q68" s="27"/>
      <c r="R68" s="27"/>
      <c r="S68" s="27"/>
      <c r="T68" s="27"/>
      <c r="U68" s="27"/>
      <c r="V68" s="27"/>
    </row>
    <row r="69" spans="1:22" ht="36.75" customHeight="1">
      <c r="A69" s="12" t="s">
        <v>66</v>
      </c>
      <c r="B69" s="11">
        <f t="shared" si="14"/>
        <v>4692284</v>
      </c>
      <c r="C69" s="11">
        <v>4692284</v>
      </c>
      <c r="D69" s="11"/>
      <c r="E69" s="11"/>
      <c r="F69" s="11">
        <f t="shared" si="11"/>
        <v>4692284</v>
      </c>
      <c r="G69" s="11">
        <v>4692284</v>
      </c>
      <c r="H69" s="11"/>
      <c r="I69" s="11"/>
      <c r="J69" s="11">
        <v>2316661.28</v>
      </c>
      <c r="K69" s="11">
        <f t="shared" si="12"/>
        <v>2316661.28</v>
      </c>
      <c r="L69" s="11">
        <v>2316661.28</v>
      </c>
      <c r="M69" s="11"/>
      <c r="N69" s="11"/>
      <c r="O69" s="28">
        <f t="shared" si="3"/>
        <v>100</v>
      </c>
      <c r="P69" s="27"/>
      <c r="Q69" s="27"/>
      <c r="R69" s="27"/>
      <c r="S69" s="27"/>
      <c r="T69" s="27"/>
      <c r="U69" s="27"/>
      <c r="V69" s="27"/>
    </row>
    <row r="70" spans="1:22" ht="29.25" customHeight="1">
      <c r="A70" s="12" t="s">
        <v>7</v>
      </c>
      <c r="B70" s="11">
        <f t="shared" si="14"/>
        <v>8696450</v>
      </c>
      <c r="C70" s="11">
        <v>8696450</v>
      </c>
      <c r="D70" s="11"/>
      <c r="E70" s="11"/>
      <c r="F70" s="11">
        <f t="shared" si="11"/>
        <v>8696450</v>
      </c>
      <c r="G70" s="11">
        <v>8696450</v>
      </c>
      <c r="H70" s="11"/>
      <c r="I70" s="11"/>
      <c r="J70" s="11">
        <v>4607620.49</v>
      </c>
      <c r="K70" s="11">
        <f t="shared" si="12"/>
        <v>4607620.49</v>
      </c>
      <c r="L70" s="11">
        <v>4607620.49</v>
      </c>
      <c r="M70" s="11"/>
      <c r="N70" s="11"/>
      <c r="O70" s="28">
        <f t="shared" si="3"/>
        <v>100</v>
      </c>
      <c r="P70" s="27"/>
      <c r="Q70" s="27"/>
      <c r="R70" s="27"/>
      <c r="S70" s="27"/>
      <c r="T70" s="27"/>
      <c r="U70" s="27"/>
      <c r="V70" s="27"/>
    </row>
    <row r="71" spans="1:22" ht="30" customHeight="1">
      <c r="A71" s="12" t="s">
        <v>12</v>
      </c>
      <c r="B71" s="11">
        <f t="shared" si="14"/>
        <v>701562</v>
      </c>
      <c r="C71" s="11">
        <v>701562</v>
      </c>
      <c r="D71" s="16"/>
      <c r="E71" s="16"/>
      <c r="F71" s="11">
        <f t="shared" si="11"/>
        <v>701562</v>
      </c>
      <c r="G71" s="11">
        <v>701562</v>
      </c>
      <c r="H71" s="16"/>
      <c r="I71" s="16"/>
      <c r="J71" s="16">
        <v>348000</v>
      </c>
      <c r="K71" s="11">
        <f t="shared" si="12"/>
        <v>332964.17</v>
      </c>
      <c r="L71" s="11">
        <v>332964.17</v>
      </c>
      <c r="M71" s="16"/>
      <c r="N71" s="16"/>
      <c r="O71" s="28">
        <f t="shared" si="3"/>
        <v>95.6793591954023</v>
      </c>
      <c r="P71" s="27"/>
      <c r="Q71" s="27"/>
      <c r="R71" s="27"/>
      <c r="S71" s="27"/>
      <c r="T71" s="27"/>
      <c r="U71" s="27"/>
      <c r="V71" s="27"/>
    </row>
    <row r="72" spans="1:22" ht="30" customHeight="1">
      <c r="A72" s="12" t="s">
        <v>18</v>
      </c>
      <c r="B72" s="11">
        <f t="shared" si="14"/>
        <v>167120</v>
      </c>
      <c r="C72" s="11">
        <v>167120</v>
      </c>
      <c r="D72" s="11"/>
      <c r="E72" s="11"/>
      <c r="F72" s="11">
        <f t="shared" si="11"/>
        <v>167120</v>
      </c>
      <c r="G72" s="11">
        <v>167120</v>
      </c>
      <c r="H72" s="11"/>
      <c r="I72" s="11"/>
      <c r="J72" s="11">
        <v>88570</v>
      </c>
      <c r="K72" s="11">
        <f t="shared" si="12"/>
        <v>64304.98</v>
      </c>
      <c r="L72" s="11">
        <v>64304.98</v>
      </c>
      <c r="M72" s="11"/>
      <c r="N72" s="11"/>
      <c r="O72" s="28">
        <f t="shared" si="3"/>
        <v>72.60356779948064</v>
      </c>
      <c r="P72" s="27"/>
      <c r="Q72" s="27"/>
      <c r="R72" s="27"/>
      <c r="S72" s="27"/>
      <c r="T72" s="27"/>
      <c r="U72" s="27"/>
      <c r="V72" s="27"/>
    </row>
    <row r="73" spans="1:22" ht="33.75" customHeight="1">
      <c r="A73" s="12" t="s">
        <v>31</v>
      </c>
      <c r="B73" s="11">
        <f t="shared" si="14"/>
        <v>2995200</v>
      </c>
      <c r="C73" s="11">
        <v>2995200</v>
      </c>
      <c r="D73" s="13"/>
      <c r="E73" s="13"/>
      <c r="F73" s="11">
        <f t="shared" si="11"/>
        <v>2995200</v>
      </c>
      <c r="G73" s="11">
        <v>2995200</v>
      </c>
      <c r="H73" s="13"/>
      <c r="I73" s="13"/>
      <c r="J73" s="13">
        <v>1817503.78</v>
      </c>
      <c r="K73" s="11">
        <f t="shared" si="12"/>
        <v>1817503.04</v>
      </c>
      <c r="L73" s="11">
        <v>1817503.04</v>
      </c>
      <c r="M73" s="13"/>
      <c r="N73" s="13"/>
      <c r="O73" s="28">
        <f t="shared" si="3"/>
        <v>99.99995928481646</v>
      </c>
      <c r="P73" s="27"/>
      <c r="Q73" s="27"/>
      <c r="R73" s="27"/>
      <c r="S73" s="27"/>
      <c r="T73" s="27"/>
      <c r="U73" s="27"/>
      <c r="V73" s="27"/>
    </row>
    <row r="74" spans="1:22" ht="30" customHeight="1">
      <c r="A74" s="12" t="s">
        <v>10</v>
      </c>
      <c r="B74" s="11">
        <f t="shared" si="14"/>
        <v>259400</v>
      </c>
      <c r="C74" s="11">
        <v>259400</v>
      </c>
      <c r="D74" s="13"/>
      <c r="E74" s="13"/>
      <c r="F74" s="11">
        <f t="shared" si="11"/>
        <v>259400</v>
      </c>
      <c r="G74" s="11">
        <v>259400</v>
      </c>
      <c r="H74" s="13"/>
      <c r="I74" s="13"/>
      <c r="J74" s="11">
        <v>105215</v>
      </c>
      <c r="K74" s="11">
        <f t="shared" si="12"/>
        <v>96142.3</v>
      </c>
      <c r="L74" s="11">
        <v>96142.3</v>
      </c>
      <c r="M74" s="13"/>
      <c r="N74" s="13"/>
      <c r="O74" s="28">
        <f t="shared" si="3"/>
        <v>91.37698997291261</v>
      </c>
      <c r="P74" s="27"/>
      <c r="Q74" s="27"/>
      <c r="R74" s="27"/>
      <c r="S74" s="27"/>
      <c r="T74" s="27"/>
      <c r="U74" s="27"/>
      <c r="V74" s="27"/>
    </row>
    <row r="75" spans="1:22" ht="30.75" customHeight="1">
      <c r="A75" s="12" t="s">
        <v>32</v>
      </c>
      <c r="B75" s="11">
        <f t="shared" si="14"/>
        <v>12900</v>
      </c>
      <c r="C75" s="11">
        <v>12900</v>
      </c>
      <c r="D75" s="11"/>
      <c r="E75" s="11"/>
      <c r="F75" s="11">
        <f t="shared" si="11"/>
        <v>12900</v>
      </c>
      <c r="G75" s="11">
        <v>12900</v>
      </c>
      <c r="H75" s="11"/>
      <c r="I75" s="11"/>
      <c r="J75" s="11">
        <v>8850</v>
      </c>
      <c r="K75" s="11">
        <f t="shared" si="12"/>
        <v>8850</v>
      </c>
      <c r="L75" s="11">
        <v>8850</v>
      </c>
      <c r="M75" s="11"/>
      <c r="N75" s="11"/>
      <c r="O75" s="28">
        <f t="shared" si="3"/>
        <v>100</v>
      </c>
      <c r="P75" s="27"/>
      <c r="Q75" s="27"/>
      <c r="R75" s="27"/>
      <c r="S75" s="27"/>
      <c r="T75" s="27"/>
      <c r="U75" s="27"/>
      <c r="V75" s="27"/>
    </row>
    <row r="76" spans="1:22" ht="38.25" customHeight="1">
      <c r="A76" s="12" t="s">
        <v>4</v>
      </c>
      <c r="B76" s="11">
        <f t="shared" si="14"/>
        <v>15000</v>
      </c>
      <c r="C76" s="11">
        <v>15000</v>
      </c>
      <c r="D76" s="11"/>
      <c r="E76" s="11"/>
      <c r="F76" s="11">
        <f t="shared" si="11"/>
        <v>21600</v>
      </c>
      <c r="G76" s="11">
        <v>21600</v>
      </c>
      <c r="H76" s="11"/>
      <c r="I76" s="11"/>
      <c r="J76" s="11">
        <v>10300</v>
      </c>
      <c r="K76" s="11">
        <f t="shared" si="12"/>
        <v>3500</v>
      </c>
      <c r="L76" s="11">
        <v>3500</v>
      </c>
      <c r="M76" s="11"/>
      <c r="N76" s="11"/>
      <c r="O76" s="28">
        <f t="shared" si="3"/>
        <v>33.980582524271846</v>
      </c>
      <c r="P76" s="27"/>
      <c r="Q76" s="27"/>
      <c r="R76" s="27"/>
      <c r="S76" s="27"/>
      <c r="T76" s="27"/>
      <c r="U76" s="27"/>
      <c r="V76" s="27"/>
    </row>
    <row r="77" spans="1:22" ht="48.75" customHeight="1">
      <c r="A77" s="12" t="s">
        <v>17</v>
      </c>
      <c r="B77" s="11">
        <f t="shared" si="14"/>
        <v>4500</v>
      </c>
      <c r="C77" s="11">
        <v>4500</v>
      </c>
      <c r="D77" s="11"/>
      <c r="E77" s="11"/>
      <c r="F77" s="11">
        <f t="shared" si="11"/>
        <v>5650</v>
      </c>
      <c r="G77" s="11">
        <v>5650</v>
      </c>
      <c r="H77" s="11"/>
      <c r="I77" s="11"/>
      <c r="J77" s="11">
        <v>4500</v>
      </c>
      <c r="K77" s="11">
        <f t="shared" si="12"/>
        <v>4500</v>
      </c>
      <c r="L77" s="11">
        <v>4500</v>
      </c>
      <c r="M77" s="11"/>
      <c r="N77" s="11"/>
      <c r="O77" s="28">
        <f t="shared" si="3"/>
        <v>100</v>
      </c>
      <c r="P77" s="27"/>
      <c r="Q77" s="27"/>
      <c r="R77" s="27"/>
      <c r="S77" s="27"/>
      <c r="T77" s="27"/>
      <c r="U77" s="27"/>
      <c r="V77" s="27"/>
    </row>
    <row r="78" spans="1:22" ht="42" customHeight="1">
      <c r="A78" s="12" t="s">
        <v>33</v>
      </c>
      <c r="B78" s="11">
        <f t="shared" si="14"/>
        <v>13000</v>
      </c>
      <c r="C78" s="11">
        <v>13000</v>
      </c>
      <c r="D78" s="11"/>
      <c r="E78" s="11"/>
      <c r="F78" s="11">
        <f t="shared" si="11"/>
        <v>18700</v>
      </c>
      <c r="G78" s="11">
        <v>18700</v>
      </c>
      <c r="H78" s="11"/>
      <c r="I78" s="11"/>
      <c r="J78" s="11">
        <v>8700</v>
      </c>
      <c r="K78" s="11">
        <f t="shared" si="12"/>
        <v>6300</v>
      </c>
      <c r="L78" s="11">
        <v>6300</v>
      </c>
      <c r="M78" s="11"/>
      <c r="N78" s="11"/>
      <c r="O78" s="28">
        <f t="shared" si="3"/>
        <v>72.41379310344827</v>
      </c>
      <c r="P78" s="27"/>
      <c r="Q78" s="27"/>
      <c r="R78" s="27"/>
      <c r="S78" s="27"/>
      <c r="T78" s="27"/>
      <c r="U78" s="27"/>
      <c r="V78" s="27"/>
    </row>
    <row r="79" spans="1:22" ht="47.25" customHeight="1">
      <c r="A79" s="12" t="s">
        <v>67</v>
      </c>
      <c r="B79" s="11">
        <f t="shared" si="14"/>
        <v>4428400</v>
      </c>
      <c r="C79" s="11">
        <v>4326400</v>
      </c>
      <c r="D79" s="11">
        <v>102000</v>
      </c>
      <c r="E79" s="11"/>
      <c r="F79" s="11">
        <f t="shared" si="11"/>
        <v>4557032</v>
      </c>
      <c r="G79" s="11">
        <v>4348485</v>
      </c>
      <c r="H79" s="11">
        <v>208547</v>
      </c>
      <c r="I79" s="11">
        <v>106547</v>
      </c>
      <c r="J79" s="11">
        <v>2224502</v>
      </c>
      <c r="K79" s="11">
        <f t="shared" si="12"/>
        <v>2106925.92</v>
      </c>
      <c r="L79" s="11">
        <v>2043999.43</v>
      </c>
      <c r="M79" s="11">
        <v>62926.49</v>
      </c>
      <c r="N79" s="11"/>
      <c r="O79" s="28">
        <f t="shared" si="3"/>
        <v>91.8857088013407</v>
      </c>
      <c r="P79" s="27"/>
      <c r="Q79" s="27"/>
      <c r="R79" s="27"/>
      <c r="S79" s="27"/>
      <c r="T79" s="27"/>
      <c r="U79" s="27"/>
      <c r="V79" s="27"/>
    </row>
    <row r="80" spans="1:22" ht="74.25" customHeight="1">
      <c r="A80" s="12" t="s">
        <v>64</v>
      </c>
      <c r="B80" s="11">
        <f t="shared" si="14"/>
        <v>155400</v>
      </c>
      <c r="C80" s="11">
        <v>155400</v>
      </c>
      <c r="D80" s="11"/>
      <c r="E80" s="11"/>
      <c r="F80" s="11">
        <f t="shared" si="11"/>
        <v>155400</v>
      </c>
      <c r="G80" s="11">
        <v>155400</v>
      </c>
      <c r="H80" s="11"/>
      <c r="I80" s="11"/>
      <c r="J80" s="11">
        <v>81452</v>
      </c>
      <c r="K80" s="11">
        <f t="shared" si="12"/>
        <v>81051.1</v>
      </c>
      <c r="L80" s="11">
        <v>81051.1</v>
      </c>
      <c r="M80" s="11"/>
      <c r="N80" s="11"/>
      <c r="O80" s="28">
        <f aca="true" t="shared" si="15" ref="O80:O86">L80/J80*100</f>
        <v>99.50780827972304</v>
      </c>
      <c r="P80" s="27"/>
      <c r="Q80" s="27"/>
      <c r="R80" s="27"/>
      <c r="S80" s="27"/>
      <c r="T80" s="27"/>
      <c r="U80" s="27"/>
      <c r="V80" s="27"/>
    </row>
    <row r="81" spans="1:22" ht="43.5" customHeight="1">
      <c r="A81" s="12" t="s">
        <v>34</v>
      </c>
      <c r="B81" s="11">
        <f t="shared" si="14"/>
        <v>7844732</v>
      </c>
      <c r="C81" s="11">
        <v>7844732</v>
      </c>
      <c r="D81" s="11"/>
      <c r="E81" s="11"/>
      <c r="F81" s="11">
        <f t="shared" si="11"/>
        <v>7844732</v>
      </c>
      <c r="G81" s="11">
        <v>7844732</v>
      </c>
      <c r="H81" s="11"/>
      <c r="I81" s="11"/>
      <c r="J81" s="11">
        <v>3837069.34</v>
      </c>
      <c r="K81" s="11">
        <f t="shared" si="12"/>
        <v>3806994.82</v>
      </c>
      <c r="L81" s="11">
        <v>3806994.82</v>
      </c>
      <c r="M81" s="11"/>
      <c r="N81" s="11"/>
      <c r="O81" s="28">
        <f t="shared" si="15"/>
        <v>99.2162111930977</v>
      </c>
      <c r="P81" s="27"/>
      <c r="Q81" s="27"/>
      <c r="R81" s="27"/>
      <c r="S81" s="27"/>
      <c r="T81" s="27"/>
      <c r="U81" s="27"/>
      <c r="V81" s="27"/>
    </row>
    <row r="82" spans="1:22" ht="24" customHeight="1">
      <c r="A82" s="12" t="s">
        <v>8</v>
      </c>
      <c r="B82" s="11">
        <f t="shared" si="14"/>
        <v>25670</v>
      </c>
      <c r="C82" s="11">
        <v>25670</v>
      </c>
      <c r="D82" s="11"/>
      <c r="E82" s="11"/>
      <c r="F82" s="11">
        <f t="shared" si="11"/>
        <v>61590</v>
      </c>
      <c r="G82" s="11">
        <v>61590</v>
      </c>
      <c r="H82" s="11"/>
      <c r="I82" s="11"/>
      <c r="J82" s="11">
        <v>37090</v>
      </c>
      <c r="K82" s="11">
        <f t="shared" si="12"/>
        <v>32690</v>
      </c>
      <c r="L82" s="11">
        <v>32690</v>
      </c>
      <c r="M82" s="11"/>
      <c r="N82" s="11"/>
      <c r="O82" s="28">
        <f t="shared" si="15"/>
        <v>88.13696414127797</v>
      </c>
      <c r="P82" s="27"/>
      <c r="Q82" s="27"/>
      <c r="R82" s="27"/>
      <c r="S82" s="27"/>
      <c r="T82" s="27"/>
      <c r="U82" s="27"/>
      <c r="V82" s="27"/>
    </row>
    <row r="83" spans="1:22" ht="24" customHeight="1">
      <c r="A83" s="12" t="s">
        <v>5</v>
      </c>
      <c r="B83" s="11">
        <f t="shared" si="14"/>
        <v>1341210</v>
      </c>
      <c r="C83" s="11">
        <v>1340000</v>
      </c>
      <c r="D83" s="11">
        <v>1210</v>
      </c>
      <c r="E83" s="11"/>
      <c r="F83" s="11">
        <f t="shared" si="11"/>
        <v>1409973</v>
      </c>
      <c r="G83" s="11">
        <v>1346833</v>
      </c>
      <c r="H83" s="11">
        <v>63140</v>
      </c>
      <c r="I83" s="11">
        <v>61930</v>
      </c>
      <c r="J83" s="11">
        <v>744967</v>
      </c>
      <c r="K83" s="11">
        <f t="shared" si="12"/>
        <v>655606.63</v>
      </c>
      <c r="L83" s="11">
        <v>632916.16</v>
      </c>
      <c r="M83" s="11">
        <v>22690.47</v>
      </c>
      <c r="N83" s="11">
        <v>22000</v>
      </c>
      <c r="O83" s="28">
        <f t="shared" si="15"/>
        <v>84.95895254420665</v>
      </c>
      <c r="P83" s="27"/>
      <c r="Q83" s="27"/>
      <c r="R83" s="27"/>
      <c r="S83" s="27"/>
      <c r="T83" s="27"/>
      <c r="U83" s="27"/>
      <c r="V83" s="27"/>
    </row>
    <row r="84" spans="1:22" ht="54.75" customHeight="1">
      <c r="A84" s="12" t="s">
        <v>40</v>
      </c>
      <c r="B84" s="11">
        <f t="shared" si="14"/>
        <v>0</v>
      </c>
      <c r="C84" s="11"/>
      <c r="D84" s="11"/>
      <c r="E84" s="11"/>
      <c r="F84" s="11">
        <f t="shared" si="11"/>
        <v>89640</v>
      </c>
      <c r="G84" s="11">
        <v>89640</v>
      </c>
      <c r="H84" s="11"/>
      <c r="I84" s="11"/>
      <c r="J84" s="11">
        <v>89640</v>
      </c>
      <c r="K84" s="11">
        <f t="shared" si="12"/>
        <v>0</v>
      </c>
      <c r="L84" s="11"/>
      <c r="M84" s="11"/>
      <c r="N84" s="11"/>
      <c r="O84" s="28">
        <f t="shared" si="15"/>
        <v>0</v>
      </c>
      <c r="P84" s="27"/>
      <c r="Q84" s="27"/>
      <c r="R84" s="27"/>
      <c r="S84" s="27"/>
      <c r="T84" s="27"/>
      <c r="U84" s="27"/>
      <c r="V84" s="27"/>
    </row>
    <row r="85" spans="1:22" ht="117" customHeight="1" hidden="1">
      <c r="A85" s="12" t="s">
        <v>20</v>
      </c>
      <c r="B85" s="11">
        <f t="shared" si="14"/>
        <v>0</v>
      </c>
      <c r="C85" s="11"/>
      <c r="D85" s="11"/>
      <c r="E85" s="11"/>
      <c r="F85" s="11">
        <f t="shared" si="11"/>
        <v>0</v>
      </c>
      <c r="G85" s="11"/>
      <c r="H85" s="11"/>
      <c r="I85" s="11"/>
      <c r="J85" s="11"/>
      <c r="K85" s="11">
        <f t="shared" si="12"/>
        <v>0</v>
      </c>
      <c r="L85" s="11"/>
      <c r="M85" s="11"/>
      <c r="N85" s="11"/>
      <c r="O85" s="28" t="e">
        <f t="shared" si="15"/>
        <v>#DIV/0!</v>
      </c>
      <c r="P85" s="27"/>
      <c r="Q85" s="27"/>
      <c r="R85" s="27"/>
      <c r="S85" s="27"/>
      <c r="T85" s="27"/>
      <c r="U85" s="27"/>
      <c r="V85" s="27"/>
    </row>
    <row r="86" spans="1:22" ht="21" customHeight="1">
      <c r="A86" s="12" t="s">
        <v>6</v>
      </c>
      <c r="B86" s="11">
        <f t="shared" si="14"/>
        <v>94503160</v>
      </c>
      <c r="C86" s="11">
        <f>C61+C62+C63+C82+C83+C84+C85</f>
        <v>94146750</v>
      </c>
      <c r="D86" s="11">
        <f>D61+D62+D63+D82+D83+D84+D85</f>
        <v>356410</v>
      </c>
      <c r="E86" s="11">
        <f>E61+E62+E63+E82+E83+E84+E85</f>
        <v>251200</v>
      </c>
      <c r="F86" s="11">
        <f t="shared" si="11"/>
        <v>95078061</v>
      </c>
      <c r="G86" s="11">
        <f>G61+G62+G63+G82+G83+G84+G85</f>
        <v>94550674</v>
      </c>
      <c r="H86" s="11">
        <f>H61+H62+H63+H82+H83+H84+H85</f>
        <v>527387</v>
      </c>
      <c r="I86" s="11">
        <f>I61+I62+I63+I82+I83+I84+I85</f>
        <v>422177</v>
      </c>
      <c r="J86" s="11">
        <f>J61+J62+J63+J82+J83+J84+J85</f>
        <v>47165120.82</v>
      </c>
      <c r="K86" s="11">
        <f t="shared" si="12"/>
        <v>45364201.78</v>
      </c>
      <c r="L86" s="11">
        <f>L61+L62+L63+L82+L83+L84+L85</f>
        <v>45169585.27</v>
      </c>
      <c r="M86" s="11">
        <f>M61+M62+M63+M82+M83+M85</f>
        <v>194616.51</v>
      </c>
      <c r="N86" s="11">
        <f>N61+N62+N63+N82+N83+N85</f>
        <v>128853.29</v>
      </c>
      <c r="O86" s="28">
        <f t="shared" si="15"/>
        <v>95.76904391358242</v>
      </c>
      <c r="P86" s="27"/>
      <c r="Q86" s="27"/>
      <c r="R86" s="27"/>
      <c r="S86" s="27"/>
      <c r="T86" s="27"/>
      <c r="U86" s="27"/>
      <c r="V86" s="27"/>
    </row>
    <row r="87" spans="2:14" s="26" customFormat="1" ht="27.75" hidden="1">
      <c r="B87" s="24"/>
      <c r="C87" s="24"/>
      <c r="D87" s="24"/>
      <c r="E87" s="24"/>
      <c r="F87" s="24"/>
      <c r="G87" s="24"/>
      <c r="H87" s="24"/>
      <c r="I87" s="24"/>
      <c r="J87" s="24"/>
      <c r="K87" s="25"/>
      <c r="L87" s="29"/>
      <c r="M87" s="25"/>
      <c r="N87" s="25"/>
    </row>
    <row r="88" spans="2:5" ht="16.5" hidden="1">
      <c r="B88" s="1"/>
      <c r="C88" s="1"/>
      <c r="D88" s="1"/>
      <c r="E88" s="1"/>
    </row>
    <row r="89" spans="4:14" s="26" customFormat="1" ht="27.75" hidden="1">
      <c r="D89" s="24"/>
      <c r="E89" s="24"/>
      <c r="F89" s="24"/>
      <c r="G89" s="24"/>
      <c r="H89" s="24"/>
      <c r="I89" s="24"/>
      <c r="J89" s="24"/>
      <c r="L89" s="25"/>
      <c r="M89" s="25"/>
      <c r="N89" s="25"/>
    </row>
    <row r="90" spans="5:14" s="3" customFormat="1" ht="33">
      <c r="E90" s="7"/>
      <c r="F90" s="7"/>
      <c r="G90" s="7"/>
      <c r="H90" s="7"/>
      <c r="I90" s="7"/>
      <c r="J90" s="7"/>
      <c r="K90" s="8"/>
      <c r="L90" s="8"/>
      <c r="M90" s="8"/>
      <c r="N90" s="8"/>
    </row>
    <row r="91" spans="13:14" s="3" customFormat="1" ht="107.25" customHeight="1">
      <c r="M91" s="4"/>
      <c r="N91" s="5"/>
    </row>
    <row r="92" spans="1:14" s="3" customFormat="1" ht="33">
      <c r="A92" s="6"/>
      <c r="B92" s="33"/>
      <c r="C92" s="33"/>
      <c r="D92" s="33"/>
      <c r="E92" s="33"/>
      <c r="F92" s="7"/>
      <c r="G92" s="7"/>
      <c r="H92" s="7"/>
      <c r="I92" s="7"/>
      <c r="J92" s="7"/>
      <c r="K92" s="8"/>
      <c r="L92" s="7"/>
      <c r="M92" s="8"/>
      <c r="N92" s="8"/>
    </row>
    <row r="93" spans="1:14" s="3" customFormat="1" ht="33">
      <c r="A93" s="4"/>
      <c r="B93" s="31"/>
      <c r="C93" s="31"/>
      <c r="D93" s="31"/>
      <c r="E93" s="31"/>
      <c r="F93" s="4"/>
      <c r="G93" s="4"/>
      <c r="H93" s="4"/>
      <c r="I93" s="4"/>
      <c r="J93" s="4"/>
      <c r="K93" s="4"/>
      <c r="L93" s="4"/>
      <c r="M93" s="5"/>
      <c r="N93" s="5"/>
    </row>
    <row r="94" spans="2:4" ht="23.25">
      <c r="B94" s="34"/>
      <c r="C94" s="34"/>
      <c r="D94" s="34"/>
    </row>
    <row r="95" spans="2:4" ht="23.25">
      <c r="B95" s="34"/>
      <c r="C95" s="34"/>
      <c r="D95" s="34"/>
    </row>
    <row r="96" spans="1:12" ht="33">
      <c r="A96" s="41" t="s">
        <v>87</v>
      </c>
      <c r="B96" s="41"/>
      <c r="C96" s="41"/>
      <c r="D96" s="4"/>
      <c r="E96" s="4"/>
      <c r="F96" s="4"/>
      <c r="G96" s="4"/>
      <c r="H96" s="4"/>
      <c r="I96" s="4"/>
      <c r="J96" s="4"/>
      <c r="K96" s="4" t="s">
        <v>88</v>
      </c>
      <c r="L96" s="4"/>
    </row>
  </sheetData>
  <sheetProtection/>
  <mergeCells count="25">
    <mergeCell ref="I10:I12"/>
    <mergeCell ref="G9:G12"/>
    <mergeCell ref="D10:D12"/>
    <mergeCell ref="E10:E12"/>
    <mergeCell ref="H10:H12"/>
    <mergeCell ref="O9:O12"/>
    <mergeCell ref="A96:C96"/>
    <mergeCell ref="L9:L12"/>
    <mergeCell ref="M9:N9"/>
    <mergeCell ref="M10:M12"/>
    <mergeCell ref="N10:N12"/>
    <mergeCell ref="K8:K12"/>
    <mergeCell ref="L8:N8"/>
    <mergeCell ref="C9:C12"/>
    <mergeCell ref="D9:E9"/>
    <mergeCell ref="K1:L1"/>
    <mergeCell ref="A5:N5"/>
    <mergeCell ref="A6:N6"/>
    <mergeCell ref="A8:A12"/>
    <mergeCell ref="B8:B12"/>
    <mergeCell ref="C8:E8"/>
    <mergeCell ref="F8:F12"/>
    <mergeCell ref="G8:I8"/>
    <mergeCell ref="J8:J12"/>
    <mergeCell ref="H9:I9"/>
  </mergeCells>
  <printOptions/>
  <pageMargins left="0.7086614173228347" right="0.7086614173228347" top="1.1811023622047245" bottom="0.3937007874015748" header="0.5118110236220472" footer="0.5118110236220472"/>
  <pageSetup horizontalDpi="600" verticalDpi="600" orientation="landscape" paperSize="9" scale="36" r:id="rId1"/>
  <rowBreaks count="2" manualBreakCount="2">
    <brk id="44" max="13" man="1"/>
    <brk id="6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2013-07-12T13:00:52Z</cp:lastPrinted>
  <dcterms:created xsi:type="dcterms:W3CDTF">2003-04-15T08:42:08Z</dcterms:created>
  <dcterms:modified xsi:type="dcterms:W3CDTF">2013-08-07T08:08:12Z</dcterms:modified>
  <cp:category/>
  <cp:version/>
  <cp:contentType/>
  <cp:contentStatus/>
</cp:coreProperties>
</file>